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提前下达" sheetId="9" r:id="rId1"/>
  </sheets>
  <externalReferences>
    <externalReference r:id="rId2"/>
    <externalReference r:id="rId3"/>
  </externalReferences>
  <definedNames>
    <definedName name="_xlnm._FilterDatabase" localSheetId="0" hidden="1">'2024年提前下达'!$A$10:$S$112</definedName>
    <definedName name="_xlnm.Print_Titles" localSheetId="0">'2024年提前下达'!$4:$7</definedName>
    <definedName name="_xlnm.Print_Area" localSheetId="0">'2024年提前下达'!$A$1:$S$112</definedName>
  </definedNames>
  <calcPr calcId="144525"/>
</workbook>
</file>

<file path=xl/sharedStrings.xml><?xml version="1.0" encoding="utf-8"?>
<sst xmlns="http://schemas.openxmlformats.org/spreadsheetml/2006/main" count="134" uniqueCount="119">
  <si>
    <t>附件1</t>
  </si>
  <si>
    <t>提前下达2025年学生资助补助经费预算表（汇总表）</t>
  </si>
  <si>
    <t>单位：万元</t>
  </si>
  <si>
    <t>地   区</t>
  </si>
  <si>
    <t>提前下达资金额度</t>
  </si>
  <si>
    <t>合计</t>
  </si>
  <si>
    <t>高中助学金</t>
  </si>
  <si>
    <t>高中免学费</t>
  </si>
  <si>
    <t>中职助学金</t>
  </si>
  <si>
    <t>中职免学费</t>
  </si>
  <si>
    <t>高校资助</t>
  </si>
  <si>
    <t>中央</t>
  </si>
  <si>
    <t>省级</t>
  </si>
  <si>
    <t>小计</t>
  </si>
  <si>
    <t>合  计</t>
  </si>
  <si>
    <t>省本级</t>
  </si>
  <si>
    <t>市县小计</t>
  </si>
  <si>
    <t>一、武汉市</t>
  </si>
  <si>
    <t>武汉市本级</t>
  </si>
  <si>
    <t>江夏区</t>
  </si>
  <si>
    <t>蔡甸区</t>
  </si>
  <si>
    <t>新洲区</t>
  </si>
  <si>
    <t>黄陂区</t>
  </si>
  <si>
    <t>二、黄石市</t>
  </si>
  <si>
    <t>黄石市本级</t>
  </si>
  <si>
    <t>大冶市</t>
  </si>
  <si>
    <t>阳新县</t>
  </si>
  <si>
    <t>三、十堰市</t>
  </si>
  <si>
    <t>十堰市本级</t>
  </si>
  <si>
    <t>郧阳区</t>
  </si>
  <si>
    <t>丹江口市</t>
  </si>
  <si>
    <t>郧西县</t>
  </si>
  <si>
    <t>竹山县</t>
  </si>
  <si>
    <t>竹溪县</t>
  </si>
  <si>
    <t>房县</t>
  </si>
  <si>
    <t>四、荆州市</t>
  </si>
  <si>
    <t>荆州市本级</t>
  </si>
  <si>
    <t>荆州区</t>
  </si>
  <si>
    <t>江陵县</t>
  </si>
  <si>
    <t>松滋市</t>
  </si>
  <si>
    <t>公安县</t>
  </si>
  <si>
    <t>石首市</t>
  </si>
  <si>
    <t>监利市</t>
  </si>
  <si>
    <t>洪湖市</t>
  </si>
  <si>
    <t>五、宜昌市</t>
  </si>
  <si>
    <t>宜昌市本级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</si>
  <si>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</si>
  <si>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</si>
  <si>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</si>
  <si>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</si>
  <si>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</si>
  <si>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</si>
  <si>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</si>
  <si>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长阳土家族自治县</t>
  </si>
  <si>
    <t>五峰土家族自治县</t>
  </si>
  <si>
    <t>六、襄阳市</t>
  </si>
  <si>
    <t>襄阳市本级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</si>
  <si>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</si>
  <si>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</si>
  <si>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</si>
  <si>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</si>
  <si>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</si>
  <si>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</si>
  <si>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</si>
  <si>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七、鄂州市</t>
  </si>
  <si>
    <t>八、荆门市</t>
  </si>
  <si>
    <t>荆门市本级</t>
  </si>
  <si>
    <t>东宝区</t>
  </si>
  <si>
    <t>钟祥市</t>
  </si>
  <si>
    <t>京山市</t>
  </si>
  <si>
    <t>沙洋县</t>
  </si>
  <si>
    <t>九、孝感市</t>
  </si>
  <si>
    <t>孝感市本级</t>
  </si>
  <si>
    <t>孝南区</t>
  </si>
  <si>
    <t>孝昌县</t>
  </si>
  <si>
    <t>大悟县</t>
  </si>
  <si>
    <t>安陆市</t>
  </si>
  <si>
    <t>云梦县</t>
  </si>
  <si>
    <t>应城市</t>
  </si>
  <si>
    <t>汉川市</t>
  </si>
  <si>
    <t>十、黄冈市</t>
  </si>
  <si>
    <t>黄冈市本级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</si>
  <si>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</si>
  <si>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</si>
  <si>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</si>
  <si>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</si>
  <si>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</si>
  <si>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</si>
  <si>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</si>
  <si>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</si>
  <si>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</si>
  <si>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</si>
  <si>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十一、咸宁市</t>
  </si>
  <si>
    <t>咸宁市本级</t>
  </si>
  <si>
    <t>咸安区</t>
  </si>
  <si>
    <t>嘉鱼县</t>
  </si>
  <si>
    <t>赤壁市</t>
  </si>
  <si>
    <t>通城县</t>
  </si>
  <si>
    <t>崇阳县</t>
  </si>
  <si>
    <t>通山县</t>
  </si>
  <si>
    <t>十二、恩施州</t>
  </si>
  <si>
    <t>恩施州本级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</si>
  <si>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</si>
  <si>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</si>
  <si>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</si>
  <si>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</si>
  <si>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</si>
  <si>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</si>
  <si>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</si>
  <si>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</si>
  <si>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十三、随州市</t>
  </si>
  <si>
    <t>随州市本级</t>
  </si>
  <si>
    <t>曾都区</t>
  </si>
  <si>
    <t>广水市</t>
  </si>
  <si>
    <t>随县</t>
  </si>
  <si>
    <t>十四、仙桃市</t>
  </si>
  <si>
    <t>十五、天门市</t>
  </si>
  <si>
    <t>十六、潜江市</t>
  </si>
  <si>
    <t>十七、神农架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</si>
</sst>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楷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" fillId="0" borderId="0" xfId="0" applyNumberFormat="1" applyFont="1" applyFill="1" applyAlignment="1">
      <alignment horizontal="righ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37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33" xfId="57"/>
    <cellStyle name="常规 34" xfId="58"/>
    <cellStyle name="常规 36" xfId="59"/>
    <cellStyle name="常规 4" xfId="60"/>
    <cellStyle name="常规 5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5552;&#21069;&#19979;&#36798;2025&#24180;&#23398;&#29983;&#36164;&#21161;&#34917;&#21161;&#32463;&#36153;&#39044;&#31639;&#34920;&#65288;&#26222;&#36890;&#39640;&#2001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&#25552;&#21069;&#19979;&#36798;2025&#24180;&#23398;&#29983;&#36164;&#21161;&#34917;&#21161;&#32463;&#36153;&#39044;&#31639;&#34920;&#65288;&#20013;&#31561;&#32844;&#19994;&#25945;&#329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>
        <row r="7">
          <cell r="A7" t="str">
            <v>全省合计</v>
          </cell>
          <cell r="B7">
            <v>32673</v>
          </cell>
          <cell r="C7">
            <v>27090</v>
          </cell>
          <cell r="D7">
            <v>5583</v>
          </cell>
          <cell r="E7">
            <v>19955</v>
          </cell>
          <cell r="F7">
            <v>16697</v>
          </cell>
          <cell r="G7">
            <v>3258</v>
          </cell>
          <cell r="H7">
            <v>12718</v>
          </cell>
          <cell r="I7">
            <v>10393</v>
          </cell>
          <cell r="J7">
            <v>2325</v>
          </cell>
        </row>
        <row r="8">
          <cell r="A8" t="str">
            <v>一、武汉市</v>
          </cell>
          <cell r="B8">
            <v>765</v>
          </cell>
          <cell r="C8">
            <v>638</v>
          </cell>
          <cell r="D8">
            <v>127</v>
          </cell>
          <cell r="E8">
            <v>500</v>
          </cell>
          <cell r="F8">
            <v>423</v>
          </cell>
          <cell r="G8">
            <v>77</v>
          </cell>
          <cell r="H8">
            <v>265</v>
          </cell>
          <cell r="I8">
            <v>215</v>
          </cell>
          <cell r="J8">
            <v>50</v>
          </cell>
        </row>
        <row r="9">
          <cell r="A9" t="str">
            <v>武汉市本级</v>
          </cell>
          <cell r="B9">
            <v>284</v>
          </cell>
          <cell r="C9">
            <v>258</v>
          </cell>
          <cell r="D9">
            <v>26</v>
          </cell>
          <cell r="E9">
            <v>210</v>
          </cell>
          <cell r="F9">
            <v>192</v>
          </cell>
          <cell r="G9">
            <v>18</v>
          </cell>
          <cell r="H9">
            <v>74</v>
          </cell>
          <cell r="I9">
            <v>66</v>
          </cell>
          <cell r="J9">
            <v>8</v>
          </cell>
        </row>
        <row r="10">
          <cell r="A10" t="str">
            <v>江夏区</v>
          </cell>
          <cell r="B10">
            <v>63</v>
          </cell>
          <cell r="C10">
            <v>51</v>
          </cell>
          <cell r="D10">
            <v>12</v>
          </cell>
          <cell r="E10">
            <v>40</v>
          </cell>
          <cell r="F10">
            <v>32</v>
          </cell>
          <cell r="G10">
            <v>8</v>
          </cell>
          <cell r="H10">
            <v>23</v>
          </cell>
          <cell r="I10">
            <v>19</v>
          </cell>
          <cell r="J10">
            <v>4</v>
          </cell>
        </row>
        <row r="11">
          <cell r="A11" t="str">
            <v>蔡甸区</v>
          </cell>
          <cell r="B11">
            <v>81</v>
          </cell>
          <cell r="C11">
            <v>63</v>
          </cell>
          <cell r="D11">
            <v>18</v>
          </cell>
          <cell r="E11">
            <v>54</v>
          </cell>
          <cell r="F11">
            <v>42</v>
          </cell>
          <cell r="G11">
            <v>12</v>
          </cell>
          <cell r="H11">
            <v>27</v>
          </cell>
          <cell r="I11">
            <v>21</v>
          </cell>
          <cell r="J11">
            <v>6</v>
          </cell>
        </row>
        <row r="12">
          <cell r="A12" t="str">
            <v>新洲区</v>
          </cell>
          <cell r="B12">
            <v>193</v>
          </cell>
          <cell r="C12">
            <v>151</v>
          </cell>
          <cell r="D12">
            <v>42</v>
          </cell>
          <cell r="E12">
            <v>116</v>
          </cell>
          <cell r="F12">
            <v>92</v>
          </cell>
          <cell r="G12">
            <v>24</v>
          </cell>
          <cell r="H12">
            <v>77</v>
          </cell>
          <cell r="I12">
            <v>59</v>
          </cell>
          <cell r="J12">
            <v>18</v>
          </cell>
        </row>
        <row r="13">
          <cell r="A13" t="str">
            <v>黄陂区</v>
          </cell>
          <cell r="B13">
            <v>144</v>
          </cell>
          <cell r="C13">
            <v>115</v>
          </cell>
          <cell r="D13">
            <v>29</v>
          </cell>
          <cell r="E13">
            <v>80</v>
          </cell>
          <cell r="F13">
            <v>65</v>
          </cell>
          <cell r="G13">
            <v>15</v>
          </cell>
          <cell r="H13">
            <v>64</v>
          </cell>
          <cell r="I13">
            <v>50</v>
          </cell>
          <cell r="J13">
            <v>14</v>
          </cell>
        </row>
        <row r="14">
          <cell r="A14" t="str">
            <v>二、黄石市</v>
          </cell>
          <cell r="B14">
            <v>1069</v>
          </cell>
          <cell r="C14">
            <v>893</v>
          </cell>
          <cell r="D14">
            <v>176</v>
          </cell>
          <cell r="E14">
            <v>679</v>
          </cell>
          <cell r="F14">
            <v>573</v>
          </cell>
          <cell r="G14">
            <v>106</v>
          </cell>
          <cell r="H14">
            <v>390</v>
          </cell>
          <cell r="I14">
            <v>320</v>
          </cell>
          <cell r="J14">
            <v>70</v>
          </cell>
        </row>
        <row r="15">
          <cell r="A15" t="str">
            <v>黄石市本级</v>
          </cell>
          <cell r="B15">
            <v>153</v>
          </cell>
          <cell r="C15">
            <v>138</v>
          </cell>
          <cell r="D15">
            <v>15</v>
          </cell>
          <cell r="E15">
            <v>102</v>
          </cell>
          <cell r="F15">
            <v>92</v>
          </cell>
          <cell r="G15">
            <v>10</v>
          </cell>
          <cell r="H15">
            <v>51</v>
          </cell>
          <cell r="I15">
            <v>46</v>
          </cell>
          <cell r="J15">
            <v>5</v>
          </cell>
        </row>
        <row r="16">
          <cell r="A16" t="str">
            <v>大冶市</v>
          </cell>
          <cell r="B16">
            <v>171</v>
          </cell>
          <cell r="C16">
            <v>135</v>
          </cell>
          <cell r="D16">
            <v>36</v>
          </cell>
          <cell r="E16">
            <v>100</v>
          </cell>
          <cell r="F16">
            <v>81</v>
          </cell>
          <cell r="G16">
            <v>19</v>
          </cell>
          <cell r="H16">
            <v>71</v>
          </cell>
          <cell r="I16">
            <v>54</v>
          </cell>
          <cell r="J16">
            <v>17</v>
          </cell>
        </row>
        <row r="17">
          <cell r="A17" t="str">
            <v>阳新县</v>
          </cell>
          <cell r="B17">
            <v>745</v>
          </cell>
          <cell r="C17">
            <v>620</v>
          </cell>
          <cell r="D17">
            <v>125</v>
          </cell>
          <cell r="E17">
            <v>477</v>
          </cell>
          <cell r="F17">
            <v>400</v>
          </cell>
          <cell r="G17">
            <v>77</v>
          </cell>
          <cell r="H17">
            <v>268</v>
          </cell>
          <cell r="I17">
            <v>220</v>
          </cell>
          <cell r="J17">
            <v>48</v>
          </cell>
        </row>
        <row r="18">
          <cell r="A18" t="str">
            <v>三、十堰市</v>
          </cell>
          <cell r="B18">
            <v>5287</v>
          </cell>
          <cell r="C18">
            <v>4433</v>
          </cell>
          <cell r="D18">
            <v>854</v>
          </cell>
          <cell r="E18">
            <v>3067</v>
          </cell>
          <cell r="F18">
            <v>2595</v>
          </cell>
          <cell r="G18">
            <v>472</v>
          </cell>
          <cell r="H18">
            <v>2220</v>
          </cell>
          <cell r="I18">
            <v>1838</v>
          </cell>
          <cell r="J18">
            <v>382</v>
          </cell>
        </row>
        <row r="19">
          <cell r="A19" t="str">
            <v>十堰市本级</v>
          </cell>
          <cell r="B19">
            <v>581</v>
          </cell>
          <cell r="C19">
            <v>525</v>
          </cell>
          <cell r="D19">
            <v>56</v>
          </cell>
          <cell r="E19">
            <v>336</v>
          </cell>
          <cell r="F19">
            <v>306</v>
          </cell>
          <cell r="G19">
            <v>30</v>
          </cell>
          <cell r="H19">
            <v>245</v>
          </cell>
          <cell r="I19">
            <v>219</v>
          </cell>
          <cell r="J19">
            <v>26</v>
          </cell>
        </row>
        <row r="20">
          <cell r="A20" t="str">
            <v>郧阳区</v>
          </cell>
          <cell r="B20">
            <v>964</v>
          </cell>
          <cell r="C20">
            <v>802</v>
          </cell>
          <cell r="D20">
            <v>162</v>
          </cell>
          <cell r="E20">
            <v>595</v>
          </cell>
          <cell r="F20">
            <v>499</v>
          </cell>
          <cell r="G20">
            <v>96</v>
          </cell>
          <cell r="H20">
            <v>369</v>
          </cell>
          <cell r="I20">
            <v>303</v>
          </cell>
          <cell r="J20">
            <v>66</v>
          </cell>
        </row>
        <row r="21">
          <cell r="A21" t="str">
            <v>丹江口市</v>
          </cell>
          <cell r="B21">
            <v>598</v>
          </cell>
          <cell r="C21">
            <v>497</v>
          </cell>
          <cell r="D21">
            <v>101</v>
          </cell>
          <cell r="E21">
            <v>343</v>
          </cell>
          <cell r="F21">
            <v>288</v>
          </cell>
          <cell r="G21">
            <v>55</v>
          </cell>
          <cell r="H21">
            <v>255</v>
          </cell>
          <cell r="I21">
            <v>209</v>
          </cell>
          <cell r="J21">
            <v>46</v>
          </cell>
        </row>
        <row r="22">
          <cell r="A22" t="str">
            <v>郧西县</v>
          </cell>
          <cell r="B22">
            <v>1037</v>
          </cell>
          <cell r="C22">
            <v>862</v>
          </cell>
          <cell r="D22">
            <v>175</v>
          </cell>
          <cell r="E22">
            <v>625</v>
          </cell>
          <cell r="F22">
            <v>524</v>
          </cell>
          <cell r="G22">
            <v>101</v>
          </cell>
          <cell r="H22">
            <v>412</v>
          </cell>
          <cell r="I22">
            <v>338</v>
          </cell>
          <cell r="J22">
            <v>74</v>
          </cell>
        </row>
        <row r="23">
          <cell r="A23" t="str">
            <v>竹山县</v>
          </cell>
          <cell r="B23">
            <v>781</v>
          </cell>
          <cell r="C23">
            <v>648</v>
          </cell>
          <cell r="D23">
            <v>133</v>
          </cell>
          <cell r="E23">
            <v>425</v>
          </cell>
          <cell r="F23">
            <v>356</v>
          </cell>
          <cell r="G23">
            <v>69</v>
          </cell>
          <cell r="H23">
            <v>356</v>
          </cell>
          <cell r="I23">
            <v>292</v>
          </cell>
          <cell r="J23">
            <v>64</v>
          </cell>
        </row>
        <row r="24">
          <cell r="A24" t="str">
            <v>竹溪县</v>
          </cell>
          <cell r="B24">
            <v>599</v>
          </cell>
          <cell r="C24">
            <v>496</v>
          </cell>
          <cell r="D24">
            <v>103</v>
          </cell>
          <cell r="E24">
            <v>324</v>
          </cell>
          <cell r="F24">
            <v>271</v>
          </cell>
          <cell r="G24">
            <v>53</v>
          </cell>
          <cell r="H24">
            <v>275</v>
          </cell>
          <cell r="I24">
            <v>225</v>
          </cell>
          <cell r="J24">
            <v>50</v>
          </cell>
        </row>
        <row r="25">
          <cell r="A25" t="str">
            <v>房县</v>
          </cell>
          <cell r="B25">
            <v>727</v>
          </cell>
          <cell r="C25">
            <v>603</v>
          </cell>
          <cell r="D25">
            <v>124</v>
          </cell>
          <cell r="E25">
            <v>419</v>
          </cell>
          <cell r="F25">
            <v>351</v>
          </cell>
          <cell r="G25">
            <v>68</v>
          </cell>
          <cell r="H25">
            <v>308</v>
          </cell>
          <cell r="I25">
            <v>252</v>
          </cell>
          <cell r="J25">
            <v>56</v>
          </cell>
        </row>
        <row r="26">
          <cell r="A26" t="str">
            <v>四、荆州市</v>
          </cell>
          <cell r="B26">
            <v>1789</v>
          </cell>
          <cell r="C26">
            <v>1466</v>
          </cell>
          <cell r="D26">
            <v>323</v>
          </cell>
          <cell r="E26">
            <v>1081</v>
          </cell>
          <cell r="F26">
            <v>896</v>
          </cell>
          <cell r="G26">
            <v>185</v>
          </cell>
          <cell r="H26">
            <v>708</v>
          </cell>
          <cell r="I26">
            <v>570</v>
          </cell>
          <cell r="J26">
            <v>138</v>
          </cell>
        </row>
        <row r="27">
          <cell r="A27" t="str">
            <v>荆州市本级</v>
          </cell>
          <cell r="B27">
            <v>98</v>
          </cell>
          <cell r="C27">
            <v>88</v>
          </cell>
          <cell r="D27">
            <v>10</v>
          </cell>
          <cell r="E27">
            <v>62</v>
          </cell>
          <cell r="F27">
            <v>57</v>
          </cell>
          <cell r="G27">
            <v>5</v>
          </cell>
          <cell r="H27">
            <v>36</v>
          </cell>
          <cell r="I27">
            <v>31</v>
          </cell>
          <cell r="J27">
            <v>5</v>
          </cell>
        </row>
        <row r="28">
          <cell r="A28" t="str">
            <v>荆州区</v>
          </cell>
          <cell r="B28">
            <v>43</v>
          </cell>
          <cell r="C28">
            <v>33</v>
          </cell>
          <cell r="D28">
            <v>10</v>
          </cell>
          <cell r="E28">
            <v>30</v>
          </cell>
          <cell r="F28">
            <v>23</v>
          </cell>
          <cell r="G28">
            <v>7</v>
          </cell>
          <cell r="H28">
            <v>13</v>
          </cell>
          <cell r="I28">
            <v>10</v>
          </cell>
          <cell r="J28">
            <v>3</v>
          </cell>
        </row>
        <row r="29">
          <cell r="A29" t="str">
            <v>江陵县</v>
          </cell>
          <cell r="B29">
            <v>78</v>
          </cell>
          <cell r="C29">
            <v>62</v>
          </cell>
          <cell r="D29">
            <v>16</v>
          </cell>
          <cell r="E29">
            <v>40</v>
          </cell>
          <cell r="F29">
            <v>32</v>
          </cell>
          <cell r="G29">
            <v>8</v>
          </cell>
          <cell r="H29">
            <v>38</v>
          </cell>
          <cell r="I29">
            <v>30</v>
          </cell>
          <cell r="J29">
            <v>8</v>
          </cell>
        </row>
        <row r="30">
          <cell r="A30" t="str">
            <v>松滋市</v>
          </cell>
          <cell r="B30">
            <v>146</v>
          </cell>
          <cell r="C30">
            <v>115</v>
          </cell>
          <cell r="D30">
            <v>31</v>
          </cell>
          <cell r="E30">
            <v>82</v>
          </cell>
          <cell r="F30">
            <v>66</v>
          </cell>
          <cell r="G30">
            <v>16</v>
          </cell>
          <cell r="H30">
            <v>64</v>
          </cell>
          <cell r="I30">
            <v>49</v>
          </cell>
          <cell r="J30">
            <v>15</v>
          </cell>
        </row>
        <row r="31">
          <cell r="A31" t="str">
            <v>公安县</v>
          </cell>
          <cell r="B31">
            <v>302</v>
          </cell>
          <cell r="C31">
            <v>240</v>
          </cell>
          <cell r="D31">
            <v>62</v>
          </cell>
          <cell r="E31">
            <v>188</v>
          </cell>
          <cell r="F31">
            <v>152</v>
          </cell>
          <cell r="G31">
            <v>36</v>
          </cell>
          <cell r="H31">
            <v>114</v>
          </cell>
          <cell r="I31">
            <v>88</v>
          </cell>
          <cell r="J31">
            <v>26</v>
          </cell>
        </row>
        <row r="32">
          <cell r="A32" t="str">
            <v>石首市</v>
          </cell>
          <cell r="B32">
            <v>167</v>
          </cell>
          <cell r="C32">
            <v>134</v>
          </cell>
          <cell r="D32">
            <v>33</v>
          </cell>
          <cell r="E32">
            <v>92</v>
          </cell>
          <cell r="F32">
            <v>75</v>
          </cell>
          <cell r="G32">
            <v>17</v>
          </cell>
          <cell r="H32">
            <v>75</v>
          </cell>
          <cell r="I32">
            <v>59</v>
          </cell>
          <cell r="J32">
            <v>16</v>
          </cell>
        </row>
        <row r="33">
          <cell r="A33" t="str">
            <v>监利市</v>
          </cell>
          <cell r="B33">
            <v>652</v>
          </cell>
          <cell r="C33">
            <v>543</v>
          </cell>
          <cell r="D33">
            <v>109</v>
          </cell>
          <cell r="E33">
            <v>412</v>
          </cell>
          <cell r="F33">
            <v>345</v>
          </cell>
          <cell r="G33">
            <v>67</v>
          </cell>
          <cell r="H33">
            <v>240</v>
          </cell>
          <cell r="I33">
            <v>198</v>
          </cell>
          <cell r="J33">
            <v>42</v>
          </cell>
        </row>
        <row r="34">
          <cell r="A34" t="str">
            <v>洪湖市</v>
          </cell>
          <cell r="B34">
            <v>303</v>
          </cell>
          <cell r="C34">
            <v>251</v>
          </cell>
          <cell r="D34">
            <v>52</v>
          </cell>
          <cell r="E34">
            <v>175</v>
          </cell>
          <cell r="F34">
            <v>146</v>
          </cell>
          <cell r="G34">
            <v>29</v>
          </cell>
          <cell r="H34">
            <v>128</v>
          </cell>
          <cell r="I34">
            <v>105</v>
          </cell>
          <cell r="J34">
            <v>23</v>
          </cell>
        </row>
        <row r="35">
          <cell r="A35" t="str">
            <v>五、宜昌市</v>
          </cell>
          <cell r="B35">
            <v>1237</v>
          </cell>
          <cell r="C35">
            <v>1022</v>
          </cell>
          <cell r="D35">
            <v>215</v>
          </cell>
          <cell r="E35">
            <v>711</v>
          </cell>
          <cell r="F35">
            <v>594</v>
          </cell>
          <cell r="G35">
            <v>117</v>
          </cell>
          <cell r="H35">
            <v>526</v>
          </cell>
          <cell r="I35">
            <v>428</v>
          </cell>
          <cell r="J35">
            <v>98</v>
          </cell>
        </row>
        <row r="36">
          <cell r="A36" t="str">
            <v>宜昌市本级</v>
          </cell>
          <cell r="B36">
            <v>88</v>
          </cell>
          <cell r="C36">
            <v>79</v>
          </cell>
          <cell r="D36">
            <v>9</v>
          </cell>
          <cell r="E36">
            <v>60</v>
          </cell>
          <cell r="F36">
            <v>54</v>
          </cell>
          <cell r="G36">
            <v>6</v>
          </cell>
          <cell r="H36">
            <v>28</v>
          </cell>
          <cell r="I36">
            <v>25</v>
          </cell>
          <cell r="J36">
            <v>3</v>
          </cell>
        </row>
        <row r="37">
          <cell r="A37" t="str">
            <v>夷陵区</v>
          </cell>
          <cell r="B37">
            <v>92</v>
          </cell>
          <cell r="C37">
            <v>72</v>
          </cell>
          <cell r="D37">
            <v>20</v>
          </cell>
          <cell r="E37">
            <v>55</v>
          </cell>
          <cell r="F37">
            <v>43</v>
          </cell>
          <cell r="G37">
            <v>12</v>
          </cell>
          <cell r="H37">
            <v>37</v>
          </cell>
          <cell r="I37">
            <v>29</v>
          </cell>
          <cell r="J37">
            <v>8</v>
          </cell>
        </row>
        <row r="38">
          <cell r="A38" t="str">
            <v>宜都市</v>
          </cell>
          <cell r="B38">
            <v>63</v>
          </cell>
          <cell r="C38">
            <v>50</v>
          </cell>
          <cell r="D38">
            <v>13</v>
          </cell>
          <cell r="E38">
            <v>36</v>
          </cell>
          <cell r="F38">
            <v>29</v>
          </cell>
          <cell r="G38">
            <v>7</v>
          </cell>
          <cell r="H38">
            <v>27</v>
          </cell>
          <cell r="I38">
            <v>21</v>
          </cell>
          <cell r="J38">
            <v>6</v>
          </cell>
        </row>
        <row r="39">
          <cell r="A39" t="str">
            <v>枝江市</v>
          </cell>
          <cell r="B39">
            <v>68</v>
          </cell>
          <cell r="C39">
            <v>54</v>
          </cell>
          <cell r="D39">
            <v>14</v>
          </cell>
          <cell r="E39">
            <v>40</v>
          </cell>
          <cell r="F39">
            <v>33</v>
          </cell>
          <cell r="G39">
            <v>7</v>
          </cell>
          <cell r="H39">
            <v>28</v>
          </cell>
          <cell r="I39">
            <v>21</v>
          </cell>
          <cell r="J39">
            <v>7</v>
          </cell>
        </row>
        <row r="40">
          <cell r="A40" t="str">
            <v>当阳市</v>
          </cell>
          <cell r="B40">
            <v>66</v>
          </cell>
          <cell r="C40">
            <v>55</v>
          </cell>
          <cell r="D40">
            <v>11</v>
          </cell>
          <cell r="E40">
            <v>48</v>
          </cell>
          <cell r="F40">
            <v>40</v>
          </cell>
          <cell r="G40">
            <v>8</v>
          </cell>
          <cell r="H40">
            <v>18</v>
          </cell>
          <cell r="I40">
            <v>15</v>
          </cell>
          <cell r="J40">
            <v>3</v>
          </cell>
        </row>
        <row r="41">
          <cell r="A41" t="str">
            <v>远安县</v>
          </cell>
          <cell r="B41">
            <v>57</v>
          </cell>
          <cell r="C41">
            <v>48</v>
          </cell>
          <cell r="D41">
            <v>9</v>
          </cell>
          <cell r="E41">
            <v>32</v>
          </cell>
          <cell r="F41">
            <v>28</v>
          </cell>
          <cell r="G41">
            <v>4</v>
          </cell>
          <cell r="H41">
            <v>25</v>
          </cell>
          <cell r="I41">
            <v>20</v>
          </cell>
          <cell r="J41">
            <v>5</v>
          </cell>
        </row>
        <row r="42">
          <cell r="A42" t="str">
            <v>兴山县</v>
          </cell>
          <cell r="B42">
            <v>151</v>
          </cell>
          <cell r="C42">
            <v>126</v>
          </cell>
          <cell r="D42">
            <v>25</v>
          </cell>
          <cell r="E42">
            <v>85</v>
          </cell>
          <cell r="F42">
            <v>71</v>
          </cell>
          <cell r="G42">
            <v>14</v>
          </cell>
          <cell r="H42">
            <v>66</v>
          </cell>
          <cell r="I42">
            <v>55</v>
          </cell>
          <cell r="J42">
            <v>11</v>
          </cell>
        </row>
        <row r="43">
          <cell r="A43" t="str">
            <v>秭归县</v>
          </cell>
          <cell r="B43">
            <v>215</v>
          </cell>
          <cell r="C43">
            <v>178</v>
          </cell>
          <cell r="D43">
            <v>37</v>
          </cell>
          <cell r="E43">
            <v>117</v>
          </cell>
          <cell r="F43">
            <v>98</v>
          </cell>
          <cell r="G43">
            <v>19</v>
          </cell>
          <cell r="H43">
            <v>98</v>
          </cell>
          <cell r="I43">
            <v>80</v>
          </cell>
          <cell r="J43">
            <v>18</v>
          </cell>
        </row>
        <row r="44">
          <cell r="A44" t="str">
            <v>长阳土家族自治县</v>
          </cell>
          <cell r="B44">
            <v>251</v>
          </cell>
          <cell r="C44">
            <v>206</v>
          </cell>
          <cell r="D44">
            <v>45</v>
          </cell>
          <cell r="E44">
            <v>135</v>
          </cell>
          <cell r="F44">
            <v>112</v>
          </cell>
          <cell r="G44">
            <v>23</v>
          </cell>
          <cell r="H44">
            <v>116</v>
          </cell>
          <cell r="I44">
            <v>94</v>
          </cell>
          <cell r="J44">
            <v>22</v>
          </cell>
        </row>
        <row r="45">
          <cell r="A45" t="str">
            <v>五峰土家族自治县</v>
          </cell>
          <cell r="B45">
            <v>186</v>
          </cell>
          <cell r="C45">
            <v>154</v>
          </cell>
          <cell r="D45">
            <v>32</v>
          </cell>
          <cell r="E45">
            <v>103</v>
          </cell>
          <cell r="F45">
            <v>86</v>
          </cell>
          <cell r="G45">
            <v>17</v>
          </cell>
          <cell r="H45">
            <v>83</v>
          </cell>
          <cell r="I45">
            <v>68</v>
          </cell>
          <cell r="J45">
            <v>15</v>
          </cell>
        </row>
        <row r="46">
          <cell r="A46" t="str">
            <v>六、襄阳市</v>
          </cell>
          <cell r="B46">
            <v>1992</v>
          </cell>
          <cell r="C46">
            <v>1626</v>
          </cell>
          <cell r="D46">
            <v>366</v>
          </cell>
          <cell r="E46">
            <v>1285</v>
          </cell>
          <cell r="F46">
            <v>1055</v>
          </cell>
          <cell r="G46">
            <v>230</v>
          </cell>
          <cell r="H46">
            <v>707</v>
          </cell>
          <cell r="I46">
            <v>571</v>
          </cell>
          <cell r="J46">
            <v>136</v>
          </cell>
        </row>
        <row r="47">
          <cell r="A47" t="str">
            <v>襄阳市本级</v>
          </cell>
          <cell r="B47">
            <v>235</v>
          </cell>
          <cell r="C47">
            <v>214</v>
          </cell>
          <cell r="D47">
            <v>21</v>
          </cell>
          <cell r="E47">
            <v>157</v>
          </cell>
          <cell r="F47">
            <v>144</v>
          </cell>
          <cell r="G47">
            <v>13</v>
          </cell>
          <cell r="H47">
            <v>78</v>
          </cell>
          <cell r="I47">
            <v>70</v>
          </cell>
          <cell r="J47">
            <v>8</v>
          </cell>
        </row>
        <row r="48">
          <cell r="A48" t="str">
            <v>襄州区</v>
          </cell>
          <cell r="B48">
            <v>286</v>
          </cell>
          <cell r="C48">
            <v>226</v>
          </cell>
          <cell r="D48">
            <v>60</v>
          </cell>
          <cell r="E48">
            <v>191</v>
          </cell>
          <cell r="F48">
            <v>152</v>
          </cell>
          <cell r="G48">
            <v>39</v>
          </cell>
          <cell r="H48">
            <v>95</v>
          </cell>
          <cell r="I48">
            <v>74</v>
          </cell>
          <cell r="J48">
            <v>21</v>
          </cell>
        </row>
        <row r="49">
          <cell r="A49" t="str">
            <v>老河口市</v>
          </cell>
          <cell r="B49">
            <v>158</v>
          </cell>
          <cell r="C49">
            <v>126</v>
          </cell>
          <cell r="D49">
            <v>32</v>
          </cell>
          <cell r="E49">
            <v>105</v>
          </cell>
          <cell r="F49">
            <v>84</v>
          </cell>
          <cell r="G49">
            <v>21</v>
          </cell>
          <cell r="H49">
            <v>53</v>
          </cell>
          <cell r="I49">
            <v>42</v>
          </cell>
          <cell r="J49">
            <v>11</v>
          </cell>
        </row>
        <row r="50">
          <cell r="A50" t="str">
            <v>枣阳市</v>
          </cell>
          <cell r="B50">
            <v>380</v>
          </cell>
          <cell r="C50">
            <v>301</v>
          </cell>
          <cell r="D50">
            <v>79</v>
          </cell>
          <cell r="E50">
            <v>276</v>
          </cell>
          <cell r="F50">
            <v>220</v>
          </cell>
          <cell r="G50">
            <v>56</v>
          </cell>
          <cell r="H50">
            <v>104</v>
          </cell>
          <cell r="I50">
            <v>81</v>
          </cell>
          <cell r="J50">
            <v>23</v>
          </cell>
        </row>
        <row r="51">
          <cell r="A51" t="str">
            <v>宜城市</v>
          </cell>
          <cell r="B51">
            <v>201</v>
          </cell>
          <cell r="C51">
            <v>159</v>
          </cell>
          <cell r="D51">
            <v>42</v>
          </cell>
          <cell r="E51">
            <v>127</v>
          </cell>
          <cell r="F51">
            <v>101</v>
          </cell>
          <cell r="G51">
            <v>26</v>
          </cell>
          <cell r="H51">
            <v>74</v>
          </cell>
          <cell r="I51">
            <v>58</v>
          </cell>
          <cell r="J51">
            <v>16</v>
          </cell>
        </row>
        <row r="52">
          <cell r="A52" t="str">
            <v>南漳县</v>
          </cell>
          <cell r="B52">
            <v>235</v>
          </cell>
          <cell r="C52">
            <v>195</v>
          </cell>
          <cell r="D52">
            <v>40</v>
          </cell>
          <cell r="E52">
            <v>141</v>
          </cell>
          <cell r="F52">
            <v>118</v>
          </cell>
          <cell r="G52">
            <v>23</v>
          </cell>
          <cell r="H52">
            <v>94</v>
          </cell>
          <cell r="I52">
            <v>77</v>
          </cell>
          <cell r="J52">
            <v>17</v>
          </cell>
        </row>
        <row r="53">
          <cell r="A53" t="str">
            <v>谷城县</v>
          </cell>
          <cell r="B53">
            <v>201</v>
          </cell>
          <cell r="C53">
            <v>158</v>
          </cell>
          <cell r="D53">
            <v>43</v>
          </cell>
          <cell r="E53">
            <v>124</v>
          </cell>
          <cell r="F53">
            <v>98</v>
          </cell>
          <cell r="G53">
            <v>26</v>
          </cell>
          <cell r="H53">
            <v>77</v>
          </cell>
          <cell r="I53">
            <v>60</v>
          </cell>
          <cell r="J53">
            <v>17</v>
          </cell>
        </row>
        <row r="54">
          <cell r="A54" t="str">
            <v>保康县</v>
          </cell>
          <cell r="B54">
            <v>296</v>
          </cell>
          <cell r="C54">
            <v>247</v>
          </cell>
          <cell r="D54">
            <v>49</v>
          </cell>
          <cell r="E54">
            <v>164</v>
          </cell>
          <cell r="F54">
            <v>138</v>
          </cell>
          <cell r="G54">
            <v>26</v>
          </cell>
          <cell r="H54">
            <v>132</v>
          </cell>
          <cell r="I54">
            <v>109</v>
          </cell>
          <cell r="J54">
            <v>23</v>
          </cell>
        </row>
        <row r="55">
          <cell r="A55" t="str">
            <v>七、鄂州市</v>
          </cell>
          <cell r="B55">
            <v>242</v>
          </cell>
          <cell r="C55">
            <v>219</v>
          </cell>
          <cell r="D55">
            <v>23</v>
          </cell>
          <cell r="E55">
            <v>146</v>
          </cell>
          <cell r="F55">
            <v>134</v>
          </cell>
          <cell r="G55">
            <v>12</v>
          </cell>
          <cell r="H55">
            <v>96</v>
          </cell>
          <cell r="I55">
            <v>85</v>
          </cell>
          <cell r="J55">
            <v>11</v>
          </cell>
        </row>
        <row r="56">
          <cell r="A56" t="str">
            <v>鄂州市直</v>
          </cell>
          <cell r="B56">
            <v>103</v>
          </cell>
          <cell r="C56">
            <v>93</v>
          </cell>
          <cell r="D56">
            <v>10</v>
          </cell>
          <cell r="E56">
            <v>68</v>
          </cell>
          <cell r="F56">
            <v>62</v>
          </cell>
          <cell r="G56">
            <v>6</v>
          </cell>
          <cell r="H56">
            <v>35</v>
          </cell>
          <cell r="I56">
            <v>31</v>
          </cell>
          <cell r="J56">
            <v>4</v>
          </cell>
        </row>
        <row r="57">
          <cell r="A57" t="str">
            <v>梁子湖区</v>
          </cell>
          <cell r="B57">
            <v>53</v>
          </cell>
          <cell r="C57">
            <v>47</v>
          </cell>
          <cell r="D57">
            <v>6</v>
          </cell>
          <cell r="E57">
            <v>27</v>
          </cell>
          <cell r="F57">
            <v>25</v>
          </cell>
          <cell r="G57">
            <v>2</v>
          </cell>
          <cell r="H57">
            <v>26</v>
          </cell>
          <cell r="I57">
            <v>22</v>
          </cell>
          <cell r="J57">
            <v>4</v>
          </cell>
        </row>
        <row r="58">
          <cell r="A58" t="str">
            <v>华容区</v>
          </cell>
          <cell r="B58">
            <v>39</v>
          </cell>
          <cell r="C58">
            <v>35</v>
          </cell>
          <cell r="D58">
            <v>4</v>
          </cell>
          <cell r="E58">
            <v>23</v>
          </cell>
          <cell r="F58">
            <v>21</v>
          </cell>
          <cell r="G58">
            <v>2</v>
          </cell>
          <cell r="H58">
            <v>16</v>
          </cell>
          <cell r="I58">
            <v>14</v>
          </cell>
          <cell r="J58">
            <v>2</v>
          </cell>
        </row>
        <row r="59">
          <cell r="A59" t="str">
            <v>鄂城区</v>
          </cell>
          <cell r="B59">
            <v>48</v>
          </cell>
          <cell r="C59">
            <v>44</v>
          </cell>
          <cell r="D59">
            <v>4</v>
          </cell>
          <cell r="E59">
            <v>28</v>
          </cell>
          <cell r="F59">
            <v>26</v>
          </cell>
          <cell r="G59">
            <v>2</v>
          </cell>
          <cell r="H59">
            <v>20</v>
          </cell>
          <cell r="I59">
            <v>18</v>
          </cell>
          <cell r="J59">
            <v>2</v>
          </cell>
        </row>
        <row r="60">
          <cell r="A60" t="str">
            <v>八、荆门市</v>
          </cell>
          <cell r="B60">
            <v>806</v>
          </cell>
          <cell r="C60">
            <v>659</v>
          </cell>
          <cell r="D60">
            <v>147</v>
          </cell>
          <cell r="E60">
            <v>509</v>
          </cell>
          <cell r="F60">
            <v>422</v>
          </cell>
          <cell r="G60">
            <v>87</v>
          </cell>
          <cell r="H60">
            <v>297</v>
          </cell>
          <cell r="I60">
            <v>237</v>
          </cell>
          <cell r="J60">
            <v>60</v>
          </cell>
        </row>
        <row r="61">
          <cell r="A61" t="str">
            <v>荆门市本级</v>
          </cell>
          <cell r="B61">
            <v>190</v>
          </cell>
          <cell r="C61">
            <v>173</v>
          </cell>
          <cell r="D61">
            <v>17</v>
          </cell>
          <cell r="E61">
            <v>123</v>
          </cell>
          <cell r="F61">
            <v>113</v>
          </cell>
          <cell r="G61">
            <v>10</v>
          </cell>
          <cell r="H61">
            <v>67</v>
          </cell>
          <cell r="I61">
            <v>60</v>
          </cell>
          <cell r="J61">
            <v>7</v>
          </cell>
        </row>
        <row r="62">
          <cell r="A62" t="str">
            <v>钟祥市</v>
          </cell>
          <cell r="B62">
            <v>271</v>
          </cell>
          <cell r="C62">
            <v>216</v>
          </cell>
          <cell r="D62">
            <v>55</v>
          </cell>
          <cell r="E62">
            <v>170</v>
          </cell>
          <cell r="F62">
            <v>138</v>
          </cell>
          <cell r="G62">
            <v>32</v>
          </cell>
          <cell r="H62">
            <v>101</v>
          </cell>
          <cell r="I62">
            <v>78</v>
          </cell>
          <cell r="J62">
            <v>23</v>
          </cell>
        </row>
        <row r="63">
          <cell r="A63" t="str">
            <v>京山市</v>
          </cell>
          <cell r="B63">
            <v>152</v>
          </cell>
          <cell r="C63">
            <v>119</v>
          </cell>
          <cell r="D63">
            <v>33</v>
          </cell>
          <cell r="E63">
            <v>96</v>
          </cell>
          <cell r="F63">
            <v>76</v>
          </cell>
          <cell r="G63">
            <v>20</v>
          </cell>
          <cell r="H63">
            <v>56</v>
          </cell>
          <cell r="I63">
            <v>43</v>
          </cell>
          <cell r="J63">
            <v>13</v>
          </cell>
        </row>
        <row r="64">
          <cell r="A64" t="str">
            <v>沙洋县</v>
          </cell>
          <cell r="B64">
            <v>193</v>
          </cell>
          <cell r="C64">
            <v>151</v>
          </cell>
          <cell r="D64">
            <v>42</v>
          </cell>
          <cell r="E64">
            <v>120</v>
          </cell>
          <cell r="F64">
            <v>95</v>
          </cell>
          <cell r="G64">
            <v>25</v>
          </cell>
          <cell r="H64">
            <v>73</v>
          </cell>
          <cell r="I64">
            <v>56</v>
          </cell>
          <cell r="J64">
            <v>17</v>
          </cell>
        </row>
        <row r="65">
          <cell r="A65" t="str">
            <v>九、孝感市</v>
          </cell>
          <cell r="B65">
            <v>2178</v>
          </cell>
          <cell r="C65">
            <v>1797</v>
          </cell>
          <cell r="D65">
            <v>381</v>
          </cell>
          <cell r="E65">
            <v>1365</v>
          </cell>
          <cell r="F65">
            <v>1137</v>
          </cell>
          <cell r="G65">
            <v>228</v>
          </cell>
          <cell r="H65">
            <v>813</v>
          </cell>
          <cell r="I65">
            <v>660</v>
          </cell>
          <cell r="J65">
            <v>153</v>
          </cell>
        </row>
        <row r="66">
          <cell r="A66" t="str">
            <v>孝感市本级</v>
          </cell>
          <cell r="B66">
            <v>183</v>
          </cell>
          <cell r="C66">
            <v>165</v>
          </cell>
          <cell r="D66">
            <v>18</v>
          </cell>
          <cell r="E66">
            <v>141</v>
          </cell>
          <cell r="F66">
            <v>128</v>
          </cell>
          <cell r="G66">
            <v>13</v>
          </cell>
          <cell r="H66">
            <v>42</v>
          </cell>
          <cell r="I66">
            <v>37</v>
          </cell>
          <cell r="J66">
            <v>5</v>
          </cell>
        </row>
        <row r="67">
          <cell r="A67" t="str">
            <v>孝南区</v>
          </cell>
          <cell r="B67">
            <v>109</v>
          </cell>
          <cell r="C67">
            <v>86</v>
          </cell>
          <cell r="D67">
            <v>23</v>
          </cell>
          <cell r="E67">
            <v>74</v>
          </cell>
          <cell r="F67">
            <v>59</v>
          </cell>
          <cell r="G67">
            <v>15</v>
          </cell>
          <cell r="H67">
            <v>35</v>
          </cell>
          <cell r="I67">
            <v>27</v>
          </cell>
          <cell r="J67">
            <v>8</v>
          </cell>
        </row>
        <row r="68">
          <cell r="A68" t="str">
            <v>孝昌县</v>
          </cell>
          <cell r="B68">
            <v>678</v>
          </cell>
          <cell r="C68">
            <v>563</v>
          </cell>
          <cell r="D68">
            <v>115</v>
          </cell>
          <cell r="E68">
            <v>400</v>
          </cell>
          <cell r="F68">
            <v>335</v>
          </cell>
          <cell r="G68">
            <v>65</v>
          </cell>
          <cell r="H68">
            <v>278</v>
          </cell>
          <cell r="I68">
            <v>228</v>
          </cell>
          <cell r="J68">
            <v>50</v>
          </cell>
        </row>
        <row r="69">
          <cell r="A69" t="str">
            <v>大悟县</v>
          </cell>
          <cell r="B69">
            <v>702</v>
          </cell>
          <cell r="C69">
            <v>583</v>
          </cell>
          <cell r="D69">
            <v>119</v>
          </cell>
          <cell r="E69">
            <v>427</v>
          </cell>
          <cell r="F69">
            <v>357</v>
          </cell>
          <cell r="G69">
            <v>70</v>
          </cell>
          <cell r="H69">
            <v>275</v>
          </cell>
          <cell r="I69">
            <v>226</v>
          </cell>
          <cell r="J69">
            <v>49</v>
          </cell>
        </row>
        <row r="70">
          <cell r="A70" t="str">
            <v>安陆市</v>
          </cell>
          <cell r="B70">
            <v>144</v>
          </cell>
          <cell r="C70">
            <v>114</v>
          </cell>
          <cell r="D70">
            <v>30</v>
          </cell>
          <cell r="E70">
            <v>94</v>
          </cell>
          <cell r="F70">
            <v>75</v>
          </cell>
          <cell r="G70">
            <v>19</v>
          </cell>
          <cell r="H70">
            <v>50</v>
          </cell>
          <cell r="I70">
            <v>39</v>
          </cell>
          <cell r="J70">
            <v>11</v>
          </cell>
        </row>
        <row r="71">
          <cell r="A71" t="str">
            <v>云梦县</v>
          </cell>
          <cell r="B71">
            <v>101</v>
          </cell>
          <cell r="C71">
            <v>80</v>
          </cell>
          <cell r="D71">
            <v>21</v>
          </cell>
          <cell r="E71">
            <v>64</v>
          </cell>
          <cell r="F71">
            <v>51</v>
          </cell>
          <cell r="G71">
            <v>13</v>
          </cell>
          <cell r="H71">
            <v>37</v>
          </cell>
          <cell r="I71">
            <v>29</v>
          </cell>
          <cell r="J71">
            <v>8</v>
          </cell>
        </row>
        <row r="72">
          <cell r="A72" t="str">
            <v>应城市</v>
          </cell>
          <cell r="B72">
            <v>71</v>
          </cell>
          <cell r="C72">
            <v>55</v>
          </cell>
          <cell r="D72">
            <v>16</v>
          </cell>
          <cell r="E72">
            <v>43</v>
          </cell>
          <cell r="F72">
            <v>34</v>
          </cell>
          <cell r="G72">
            <v>9</v>
          </cell>
          <cell r="H72">
            <v>28</v>
          </cell>
          <cell r="I72">
            <v>21</v>
          </cell>
          <cell r="J72">
            <v>7</v>
          </cell>
        </row>
        <row r="73">
          <cell r="A73" t="str">
            <v>汉川市</v>
          </cell>
          <cell r="B73">
            <v>190</v>
          </cell>
          <cell r="C73">
            <v>151</v>
          </cell>
          <cell r="D73">
            <v>39</v>
          </cell>
          <cell r="E73">
            <v>122</v>
          </cell>
          <cell r="F73">
            <v>98</v>
          </cell>
          <cell r="G73">
            <v>24</v>
          </cell>
          <cell r="H73">
            <v>68</v>
          </cell>
          <cell r="I73">
            <v>53</v>
          </cell>
          <cell r="J73">
            <v>15</v>
          </cell>
        </row>
        <row r="74">
          <cell r="A74" t="str">
            <v>十、黄冈市</v>
          </cell>
          <cell r="B74">
            <v>5456</v>
          </cell>
          <cell r="C74">
            <v>4517</v>
          </cell>
          <cell r="D74">
            <v>939</v>
          </cell>
          <cell r="E74">
            <v>3458</v>
          </cell>
          <cell r="F74">
            <v>2883</v>
          </cell>
          <cell r="G74">
            <v>575</v>
          </cell>
          <cell r="H74">
            <v>1998</v>
          </cell>
          <cell r="I74">
            <v>1634</v>
          </cell>
          <cell r="J74">
            <v>364</v>
          </cell>
        </row>
        <row r="75">
          <cell r="A75" t="str">
            <v>黄冈市本级</v>
          </cell>
          <cell r="B75">
            <v>131</v>
          </cell>
          <cell r="C75">
            <v>118</v>
          </cell>
          <cell r="D75">
            <v>13</v>
          </cell>
          <cell r="E75">
            <v>83</v>
          </cell>
          <cell r="F75">
            <v>75</v>
          </cell>
          <cell r="G75">
            <v>8</v>
          </cell>
          <cell r="H75">
            <v>48</v>
          </cell>
          <cell r="I75">
            <v>43</v>
          </cell>
          <cell r="J75">
            <v>5</v>
          </cell>
        </row>
        <row r="76">
          <cell r="A76" t="str">
            <v>黄州区</v>
          </cell>
          <cell r="B76">
            <v>59</v>
          </cell>
          <cell r="C76">
            <v>47</v>
          </cell>
          <cell r="D76">
            <v>12</v>
          </cell>
          <cell r="E76">
            <v>29</v>
          </cell>
          <cell r="F76">
            <v>24</v>
          </cell>
          <cell r="G76">
            <v>5</v>
          </cell>
          <cell r="H76">
            <v>30</v>
          </cell>
          <cell r="I76">
            <v>23</v>
          </cell>
          <cell r="J76">
            <v>7</v>
          </cell>
        </row>
        <row r="77">
          <cell r="A77" t="str">
            <v>团风县</v>
          </cell>
          <cell r="B77">
            <v>401</v>
          </cell>
          <cell r="C77">
            <v>334</v>
          </cell>
          <cell r="D77">
            <v>67</v>
          </cell>
          <cell r="E77">
            <v>256</v>
          </cell>
          <cell r="F77">
            <v>215</v>
          </cell>
          <cell r="G77">
            <v>41</v>
          </cell>
          <cell r="H77">
            <v>145</v>
          </cell>
          <cell r="I77">
            <v>119</v>
          </cell>
          <cell r="J77">
            <v>26</v>
          </cell>
        </row>
        <row r="78">
          <cell r="A78" t="str">
            <v>红安县</v>
          </cell>
          <cell r="B78">
            <v>317</v>
          </cell>
          <cell r="C78">
            <v>266</v>
          </cell>
          <cell r="D78">
            <v>51</v>
          </cell>
          <cell r="E78">
            <v>261</v>
          </cell>
          <cell r="F78">
            <v>219</v>
          </cell>
          <cell r="G78">
            <v>42</v>
          </cell>
          <cell r="H78">
            <v>56</v>
          </cell>
          <cell r="I78">
            <v>47</v>
          </cell>
          <cell r="J78">
            <v>9</v>
          </cell>
        </row>
        <row r="79">
          <cell r="A79" t="str">
            <v>麻城市</v>
          </cell>
          <cell r="B79">
            <v>476</v>
          </cell>
          <cell r="C79">
            <v>401</v>
          </cell>
          <cell r="D79">
            <v>75</v>
          </cell>
          <cell r="E79">
            <v>418</v>
          </cell>
          <cell r="F79">
            <v>351</v>
          </cell>
          <cell r="G79">
            <v>67</v>
          </cell>
          <cell r="H79">
            <v>58</v>
          </cell>
          <cell r="I79">
            <v>50</v>
          </cell>
          <cell r="J79">
            <v>8</v>
          </cell>
        </row>
        <row r="80">
          <cell r="A80" t="str">
            <v>罗田县</v>
          </cell>
          <cell r="B80">
            <v>842</v>
          </cell>
          <cell r="C80">
            <v>700</v>
          </cell>
          <cell r="D80">
            <v>142</v>
          </cell>
          <cell r="E80">
            <v>525</v>
          </cell>
          <cell r="F80">
            <v>440</v>
          </cell>
          <cell r="G80">
            <v>85</v>
          </cell>
          <cell r="H80">
            <v>317</v>
          </cell>
          <cell r="I80">
            <v>260</v>
          </cell>
          <cell r="J80">
            <v>57</v>
          </cell>
        </row>
        <row r="81">
          <cell r="A81" t="str">
            <v>英山县</v>
          </cell>
          <cell r="B81">
            <v>607</v>
          </cell>
          <cell r="C81">
            <v>504</v>
          </cell>
          <cell r="D81">
            <v>103</v>
          </cell>
          <cell r="E81">
            <v>341</v>
          </cell>
          <cell r="F81">
            <v>285</v>
          </cell>
          <cell r="G81">
            <v>56</v>
          </cell>
          <cell r="H81">
            <v>266</v>
          </cell>
          <cell r="I81">
            <v>219</v>
          </cell>
          <cell r="J81">
            <v>47</v>
          </cell>
        </row>
        <row r="82">
          <cell r="A82" t="str">
            <v>浠水县</v>
          </cell>
          <cell r="B82">
            <v>861</v>
          </cell>
          <cell r="C82">
            <v>715</v>
          </cell>
          <cell r="D82">
            <v>146</v>
          </cell>
          <cell r="E82">
            <v>518</v>
          </cell>
          <cell r="F82">
            <v>433</v>
          </cell>
          <cell r="G82">
            <v>85</v>
          </cell>
          <cell r="H82">
            <v>343</v>
          </cell>
          <cell r="I82">
            <v>282</v>
          </cell>
          <cell r="J82">
            <v>61</v>
          </cell>
        </row>
        <row r="83">
          <cell r="A83" t="str">
            <v>蕲春县</v>
          </cell>
          <cell r="B83">
            <v>1056</v>
          </cell>
          <cell r="C83">
            <v>875</v>
          </cell>
          <cell r="D83">
            <v>181</v>
          </cell>
          <cell r="E83">
            <v>562</v>
          </cell>
          <cell r="F83">
            <v>470</v>
          </cell>
          <cell r="G83">
            <v>92</v>
          </cell>
          <cell r="H83">
            <v>494</v>
          </cell>
          <cell r="I83">
            <v>405</v>
          </cell>
          <cell r="J83">
            <v>89</v>
          </cell>
        </row>
        <row r="84">
          <cell r="A84" t="str">
            <v>武穴市</v>
          </cell>
          <cell r="B84">
            <v>286</v>
          </cell>
          <cell r="C84">
            <v>226</v>
          </cell>
          <cell r="D84">
            <v>60</v>
          </cell>
          <cell r="E84">
            <v>209</v>
          </cell>
          <cell r="F84">
            <v>167</v>
          </cell>
          <cell r="G84">
            <v>42</v>
          </cell>
          <cell r="H84">
            <v>77</v>
          </cell>
          <cell r="I84">
            <v>59</v>
          </cell>
          <cell r="J84">
            <v>18</v>
          </cell>
        </row>
        <row r="85">
          <cell r="A85" t="str">
            <v>黄梅县</v>
          </cell>
          <cell r="B85">
            <v>420</v>
          </cell>
          <cell r="C85">
            <v>331</v>
          </cell>
          <cell r="D85">
            <v>89</v>
          </cell>
          <cell r="E85">
            <v>256</v>
          </cell>
          <cell r="F85">
            <v>204</v>
          </cell>
          <cell r="G85">
            <v>52</v>
          </cell>
          <cell r="H85">
            <v>164</v>
          </cell>
          <cell r="I85">
            <v>127</v>
          </cell>
          <cell r="J85">
            <v>37</v>
          </cell>
        </row>
        <row r="86">
          <cell r="A86" t="str">
            <v>十一、咸宁市</v>
          </cell>
          <cell r="B86">
            <v>2519</v>
          </cell>
          <cell r="C86">
            <v>2061</v>
          </cell>
          <cell r="D86">
            <v>458</v>
          </cell>
          <cell r="E86">
            <v>1551</v>
          </cell>
          <cell r="F86">
            <v>1280</v>
          </cell>
          <cell r="G86">
            <v>271</v>
          </cell>
          <cell r="H86">
            <v>968</v>
          </cell>
          <cell r="I86">
            <v>781</v>
          </cell>
          <cell r="J86">
            <v>187</v>
          </cell>
        </row>
        <row r="87">
          <cell r="A87" t="str">
            <v>咸宁市本级</v>
          </cell>
          <cell r="B87">
            <v>153</v>
          </cell>
          <cell r="C87">
            <v>138</v>
          </cell>
          <cell r="D87">
            <v>15</v>
          </cell>
          <cell r="E87">
            <v>99</v>
          </cell>
          <cell r="F87">
            <v>89</v>
          </cell>
          <cell r="G87">
            <v>10</v>
          </cell>
          <cell r="H87">
            <v>54</v>
          </cell>
          <cell r="I87">
            <v>49</v>
          </cell>
          <cell r="J87">
            <v>5</v>
          </cell>
        </row>
        <row r="88">
          <cell r="A88" t="str">
            <v>咸安区</v>
          </cell>
          <cell r="B88">
            <v>252</v>
          </cell>
          <cell r="C88">
            <v>198</v>
          </cell>
          <cell r="D88">
            <v>54</v>
          </cell>
          <cell r="E88">
            <v>162</v>
          </cell>
          <cell r="F88">
            <v>128</v>
          </cell>
          <cell r="G88">
            <v>34</v>
          </cell>
          <cell r="H88">
            <v>90</v>
          </cell>
          <cell r="I88">
            <v>70</v>
          </cell>
          <cell r="J88">
            <v>20</v>
          </cell>
        </row>
        <row r="89">
          <cell r="A89" t="str">
            <v>嘉鱼县</v>
          </cell>
          <cell r="B89">
            <v>110</v>
          </cell>
          <cell r="C89">
            <v>88</v>
          </cell>
          <cell r="D89">
            <v>22</v>
          </cell>
          <cell r="E89">
            <v>62</v>
          </cell>
          <cell r="F89">
            <v>51</v>
          </cell>
          <cell r="G89">
            <v>11</v>
          </cell>
          <cell r="H89">
            <v>48</v>
          </cell>
          <cell r="I89">
            <v>37</v>
          </cell>
          <cell r="J89">
            <v>11</v>
          </cell>
        </row>
        <row r="90">
          <cell r="A90" t="str">
            <v>赤壁市</v>
          </cell>
          <cell r="B90">
            <v>240</v>
          </cell>
          <cell r="C90">
            <v>189</v>
          </cell>
          <cell r="D90">
            <v>51</v>
          </cell>
          <cell r="E90">
            <v>149</v>
          </cell>
          <cell r="F90">
            <v>119</v>
          </cell>
          <cell r="G90">
            <v>30</v>
          </cell>
          <cell r="H90">
            <v>91</v>
          </cell>
          <cell r="I90">
            <v>70</v>
          </cell>
          <cell r="J90">
            <v>21</v>
          </cell>
        </row>
        <row r="91">
          <cell r="A91" t="str">
            <v>通城县</v>
          </cell>
          <cell r="B91">
            <v>533</v>
          </cell>
          <cell r="C91">
            <v>424</v>
          </cell>
          <cell r="D91">
            <v>109</v>
          </cell>
          <cell r="E91">
            <v>296</v>
          </cell>
          <cell r="F91">
            <v>237</v>
          </cell>
          <cell r="G91">
            <v>59</v>
          </cell>
          <cell r="H91">
            <v>237</v>
          </cell>
          <cell r="I91">
            <v>187</v>
          </cell>
          <cell r="J91">
            <v>50</v>
          </cell>
        </row>
        <row r="92">
          <cell r="A92" t="str">
            <v>崇阳县</v>
          </cell>
          <cell r="B92">
            <v>586</v>
          </cell>
          <cell r="C92">
            <v>488</v>
          </cell>
          <cell r="D92">
            <v>98</v>
          </cell>
          <cell r="E92">
            <v>368</v>
          </cell>
          <cell r="F92">
            <v>309</v>
          </cell>
          <cell r="G92">
            <v>59</v>
          </cell>
          <cell r="H92">
            <v>218</v>
          </cell>
          <cell r="I92">
            <v>179</v>
          </cell>
          <cell r="J92">
            <v>39</v>
          </cell>
        </row>
        <row r="93">
          <cell r="A93" t="str">
            <v>通山县</v>
          </cell>
          <cell r="B93">
            <v>645</v>
          </cell>
          <cell r="C93">
            <v>536</v>
          </cell>
          <cell r="D93">
            <v>109</v>
          </cell>
          <cell r="E93">
            <v>415</v>
          </cell>
          <cell r="F93">
            <v>347</v>
          </cell>
          <cell r="G93">
            <v>68</v>
          </cell>
          <cell r="H93">
            <v>230</v>
          </cell>
          <cell r="I93">
            <v>189</v>
          </cell>
          <cell r="J93">
            <v>41</v>
          </cell>
        </row>
        <row r="94">
          <cell r="A94" t="str">
            <v>十二、恩施州</v>
          </cell>
          <cell r="B94">
            <v>7056</v>
          </cell>
          <cell r="C94">
            <v>5936</v>
          </cell>
          <cell r="D94">
            <v>1120</v>
          </cell>
          <cell r="E94">
            <v>4127</v>
          </cell>
          <cell r="F94">
            <v>3506</v>
          </cell>
          <cell r="G94">
            <v>621</v>
          </cell>
          <cell r="H94">
            <v>2929</v>
          </cell>
          <cell r="I94">
            <v>2430</v>
          </cell>
          <cell r="J94">
            <v>499</v>
          </cell>
        </row>
        <row r="95">
          <cell r="A95" t="str">
            <v>恩施州本级</v>
          </cell>
          <cell r="B95">
            <v>648</v>
          </cell>
          <cell r="C95">
            <v>620</v>
          </cell>
          <cell r="D95">
            <v>28</v>
          </cell>
          <cell r="E95">
            <v>445</v>
          </cell>
          <cell r="F95">
            <v>428</v>
          </cell>
          <cell r="G95">
            <v>17</v>
          </cell>
          <cell r="H95">
            <v>203</v>
          </cell>
          <cell r="I95">
            <v>192</v>
          </cell>
          <cell r="J95">
            <v>11</v>
          </cell>
        </row>
        <row r="96">
          <cell r="A96" t="str">
            <v>恩施市</v>
          </cell>
          <cell r="B96">
            <v>891</v>
          </cell>
          <cell r="C96">
            <v>739</v>
          </cell>
          <cell r="D96">
            <v>152</v>
          </cell>
          <cell r="E96">
            <v>505</v>
          </cell>
          <cell r="F96">
            <v>422</v>
          </cell>
          <cell r="G96">
            <v>83</v>
          </cell>
          <cell r="H96">
            <v>386</v>
          </cell>
          <cell r="I96">
            <v>317</v>
          </cell>
          <cell r="J96">
            <v>69</v>
          </cell>
        </row>
        <row r="97">
          <cell r="A97" t="str">
            <v>建始县</v>
          </cell>
          <cell r="B97">
            <v>685</v>
          </cell>
          <cell r="C97">
            <v>567</v>
          </cell>
          <cell r="D97">
            <v>118</v>
          </cell>
          <cell r="E97">
            <v>409</v>
          </cell>
          <cell r="F97">
            <v>341</v>
          </cell>
          <cell r="G97">
            <v>68</v>
          </cell>
          <cell r="H97">
            <v>276</v>
          </cell>
          <cell r="I97">
            <v>226</v>
          </cell>
          <cell r="J97">
            <v>50</v>
          </cell>
        </row>
        <row r="98">
          <cell r="A98" t="str">
            <v>巴东县</v>
          </cell>
          <cell r="B98">
            <v>1254</v>
          </cell>
          <cell r="C98">
            <v>1040</v>
          </cell>
          <cell r="D98">
            <v>214</v>
          </cell>
          <cell r="E98">
            <v>688</v>
          </cell>
          <cell r="F98">
            <v>575</v>
          </cell>
          <cell r="G98">
            <v>113</v>
          </cell>
          <cell r="H98">
            <v>566</v>
          </cell>
          <cell r="I98">
            <v>465</v>
          </cell>
          <cell r="J98">
            <v>101</v>
          </cell>
        </row>
        <row r="99">
          <cell r="A99" t="str">
            <v>利川市</v>
          </cell>
          <cell r="B99">
            <v>1518</v>
          </cell>
          <cell r="C99">
            <v>1260</v>
          </cell>
          <cell r="D99">
            <v>258</v>
          </cell>
          <cell r="E99">
            <v>839</v>
          </cell>
          <cell r="F99">
            <v>702</v>
          </cell>
          <cell r="G99">
            <v>137</v>
          </cell>
          <cell r="H99">
            <v>679</v>
          </cell>
          <cell r="I99">
            <v>558</v>
          </cell>
          <cell r="J99">
            <v>121</v>
          </cell>
        </row>
        <row r="100">
          <cell r="A100" t="str">
            <v>宣恩县</v>
          </cell>
          <cell r="B100">
            <v>515</v>
          </cell>
          <cell r="C100">
            <v>428</v>
          </cell>
          <cell r="D100">
            <v>87</v>
          </cell>
          <cell r="E100">
            <v>363</v>
          </cell>
          <cell r="F100">
            <v>304</v>
          </cell>
          <cell r="G100">
            <v>59</v>
          </cell>
          <cell r="H100">
            <v>152</v>
          </cell>
          <cell r="I100">
            <v>124</v>
          </cell>
          <cell r="J100">
            <v>28</v>
          </cell>
        </row>
        <row r="101">
          <cell r="A101" t="str">
            <v>咸丰县</v>
          </cell>
          <cell r="B101">
            <v>762</v>
          </cell>
          <cell r="C101">
            <v>633</v>
          </cell>
          <cell r="D101">
            <v>129</v>
          </cell>
          <cell r="E101">
            <v>435</v>
          </cell>
          <cell r="F101">
            <v>364</v>
          </cell>
          <cell r="G101">
            <v>71</v>
          </cell>
          <cell r="H101">
            <v>327</v>
          </cell>
          <cell r="I101">
            <v>269</v>
          </cell>
          <cell r="J101">
            <v>58</v>
          </cell>
        </row>
        <row r="102">
          <cell r="A102" t="str">
            <v>来凤县</v>
          </cell>
          <cell r="B102">
            <v>546</v>
          </cell>
          <cell r="C102">
            <v>453</v>
          </cell>
          <cell r="D102">
            <v>93</v>
          </cell>
          <cell r="E102">
            <v>319</v>
          </cell>
          <cell r="F102">
            <v>267</v>
          </cell>
          <cell r="G102">
            <v>52</v>
          </cell>
          <cell r="H102">
            <v>227</v>
          </cell>
          <cell r="I102">
            <v>186</v>
          </cell>
          <cell r="J102">
            <v>41</v>
          </cell>
        </row>
        <row r="103">
          <cell r="A103" t="str">
            <v>鹤峰县</v>
          </cell>
          <cell r="B103">
            <v>237</v>
          </cell>
          <cell r="C103">
            <v>196</v>
          </cell>
          <cell r="D103">
            <v>41</v>
          </cell>
          <cell r="E103">
            <v>124</v>
          </cell>
          <cell r="F103">
            <v>103</v>
          </cell>
          <cell r="G103">
            <v>21</v>
          </cell>
          <cell r="H103">
            <v>113</v>
          </cell>
          <cell r="I103">
            <v>93</v>
          </cell>
          <cell r="J103">
            <v>20</v>
          </cell>
        </row>
        <row r="104">
          <cell r="A104" t="str">
            <v>十三、随州市</v>
          </cell>
          <cell r="B104">
            <v>1023</v>
          </cell>
          <cell r="C104">
            <v>836</v>
          </cell>
          <cell r="D104">
            <v>187</v>
          </cell>
          <cell r="E104">
            <v>683</v>
          </cell>
          <cell r="F104">
            <v>564</v>
          </cell>
          <cell r="G104">
            <v>119</v>
          </cell>
          <cell r="H104">
            <v>340</v>
          </cell>
          <cell r="I104">
            <v>272</v>
          </cell>
          <cell r="J104">
            <v>68</v>
          </cell>
        </row>
        <row r="105">
          <cell r="A105" t="str">
            <v>随州市本级</v>
          </cell>
          <cell r="B105">
            <v>269</v>
          </cell>
          <cell r="C105">
            <v>243</v>
          </cell>
          <cell r="D105">
            <v>26</v>
          </cell>
          <cell r="E105">
            <v>188</v>
          </cell>
          <cell r="F105">
            <v>171</v>
          </cell>
          <cell r="G105">
            <v>17</v>
          </cell>
          <cell r="H105">
            <v>81</v>
          </cell>
          <cell r="I105">
            <v>72</v>
          </cell>
          <cell r="J105">
            <v>9</v>
          </cell>
        </row>
        <row r="106">
          <cell r="A106" t="str">
            <v>曾都区</v>
          </cell>
          <cell r="B106">
            <v>124</v>
          </cell>
          <cell r="C106">
            <v>97</v>
          </cell>
          <cell r="D106">
            <v>27</v>
          </cell>
          <cell r="E106">
            <v>82</v>
          </cell>
          <cell r="F106">
            <v>65</v>
          </cell>
          <cell r="G106">
            <v>17</v>
          </cell>
          <cell r="H106">
            <v>42</v>
          </cell>
          <cell r="I106">
            <v>32</v>
          </cell>
          <cell r="J106">
            <v>10</v>
          </cell>
        </row>
        <row r="107">
          <cell r="A107" t="str">
            <v>广水市</v>
          </cell>
          <cell r="B107">
            <v>405</v>
          </cell>
          <cell r="C107">
            <v>318</v>
          </cell>
          <cell r="D107">
            <v>87</v>
          </cell>
          <cell r="E107">
            <v>255</v>
          </cell>
          <cell r="F107">
            <v>202</v>
          </cell>
          <cell r="G107">
            <v>53</v>
          </cell>
          <cell r="H107">
            <v>150</v>
          </cell>
          <cell r="I107">
            <v>116</v>
          </cell>
          <cell r="J107">
            <v>34</v>
          </cell>
        </row>
        <row r="108">
          <cell r="A108" t="str">
            <v>随县</v>
          </cell>
          <cell r="B108">
            <v>225</v>
          </cell>
          <cell r="C108">
            <v>178</v>
          </cell>
          <cell r="D108">
            <v>47</v>
          </cell>
          <cell r="E108">
            <v>158</v>
          </cell>
          <cell r="F108">
            <v>126</v>
          </cell>
          <cell r="G108">
            <v>32</v>
          </cell>
          <cell r="H108">
            <v>67</v>
          </cell>
          <cell r="I108">
            <v>52</v>
          </cell>
          <cell r="J108">
            <v>15</v>
          </cell>
        </row>
        <row r="109">
          <cell r="A109" t="str">
            <v>十四、仙桃市</v>
          </cell>
          <cell r="B109">
            <v>403</v>
          </cell>
          <cell r="C109">
            <v>321</v>
          </cell>
          <cell r="D109">
            <v>82</v>
          </cell>
          <cell r="E109">
            <v>260</v>
          </cell>
          <cell r="F109">
            <v>210</v>
          </cell>
          <cell r="G109">
            <v>50</v>
          </cell>
          <cell r="H109">
            <v>143</v>
          </cell>
          <cell r="I109">
            <v>111</v>
          </cell>
          <cell r="J109">
            <v>32</v>
          </cell>
        </row>
        <row r="110">
          <cell r="A110" t="str">
            <v>十五、天门市</v>
          </cell>
          <cell r="B110">
            <v>495</v>
          </cell>
          <cell r="C110">
            <v>395</v>
          </cell>
          <cell r="D110">
            <v>100</v>
          </cell>
          <cell r="E110">
            <v>343</v>
          </cell>
          <cell r="F110">
            <v>277</v>
          </cell>
          <cell r="G110">
            <v>66</v>
          </cell>
          <cell r="H110">
            <v>152</v>
          </cell>
          <cell r="I110">
            <v>118</v>
          </cell>
          <cell r="J110">
            <v>34</v>
          </cell>
        </row>
        <row r="111">
          <cell r="A111" t="str">
            <v>十六、潜江市</v>
          </cell>
          <cell r="B111">
            <v>281</v>
          </cell>
          <cell r="C111">
            <v>222</v>
          </cell>
          <cell r="D111">
            <v>59</v>
          </cell>
          <cell r="E111">
            <v>153</v>
          </cell>
          <cell r="F111">
            <v>123</v>
          </cell>
          <cell r="G111">
            <v>30</v>
          </cell>
          <cell r="H111">
            <v>128</v>
          </cell>
          <cell r="I111">
            <v>99</v>
          </cell>
          <cell r="J111">
            <v>29</v>
          </cell>
        </row>
        <row r="112">
          <cell r="A112" t="str">
            <v>十七、神农架</v>
          </cell>
          <cell r="B112">
            <v>75</v>
          </cell>
          <cell r="C112">
            <v>49</v>
          </cell>
          <cell r="D112">
            <v>26</v>
          </cell>
          <cell r="E112">
            <v>37</v>
          </cell>
          <cell r="F112">
            <v>25</v>
          </cell>
          <cell r="G112">
            <v>12</v>
          </cell>
          <cell r="H112">
            <v>38</v>
          </cell>
          <cell r="I112">
            <v>24</v>
          </cell>
          <cell r="J112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式版"/>
    </sheetNames>
    <sheetDataSet>
      <sheetData sheetId="0">
        <row r="4">
          <cell r="B4" t="str">
            <v>地区及学校名称</v>
          </cell>
        </row>
        <row r="4">
          <cell r="D4" t="str">
            <v>此次预拨</v>
          </cell>
        </row>
        <row r="5">
          <cell r="D5" t="str">
            <v>国家奖助学金</v>
          </cell>
        </row>
        <row r="5">
          <cell r="M5" t="str">
            <v>中职免学费补助</v>
          </cell>
        </row>
        <row r="6">
          <cell r="C6" t="str">
            <v>汇总项</v>
          </cell>
          <cell r="D6" t="str">
            <v>合计</v>
          </cell>
        </row>
        <row r="6">
          <cell r="G6" t="str">
            <v>教育部门</v>
          </cell>
        </row>
        <row r="6">
          <cell r="J6" t="str">
            <v>人社部门</v>
          </cell>
        </row>
        <row r="6">
          <cell r="M6" t="str">
            <v>合计</v>
          </cell>
        </row>
        <row r="7">
          <cell r="D7" t="str">
            <v>合计</v>
          </cell>
          <cell r="E7" t="str">
            <v>中央</v>
          </cell>
          <cell r="F7" t="str">
            <v>省级</v>
          </cell>
          <cell r="G7" t="str">
            <v>小计</v>
          </cell>
          <cell r="H7" t="str">
            <v>中央</v>
          </cell>
          <cell r="I7" t="str">
            <v>省级</v>
          </cell>
          <cell r="J7" t="str">
            <v>小计</v>
          </cell>
          <cell r="K7" t="str">
            <v>中央</v>
          </cell>
          <cell r="L7" t="str">
            <v>省级</v>
          </cell>
          <cell r="M7" t="str">
            <v>合计</v>
          </cell>
          <cell r="N7" t="str">
            <v>中央</v>
          </cell>
          <cell r="O7" t="str">
            <v>省级</v>
          </cell>
        </row>
        <row r="8">
          <cell r="B8" t="str">
            <v>合计</v>
          </cell>
          <cell r="C8">
            <v>1</v>
          </cell>
          <cell r="D8">
            <v>18351</v>
          </cell>
          <cell r="E8">
            <v>15726</v>
          </cell>
          <cell r="F8">
            <v>2625</v>
          </cell>
          <cell r="G8">
            <v>15572</v>
          </cell>
          <cell r="H8">
            <v>13319</v>
          </cell>
          <cell r="I8">
            <v>2253</v>
          </cell>
          <cell r="J8">
            <v>2779</v>
          </cell>
          <cell r="K8">
            <v>2407</v>
          </cell>
          <cell r="L8">
            <v>372</v>
          </cell>
          <cell r="M8">
            <v>66589</v>
          </cell>
          <cell r="N8">
            <v>55703</v>
          </cell>
          <cell r="O8">
            <v>10886</v>
          </cell>
        </row>
        <row r="9">
          <cell r="B9" t="str">
            <v>省属学校</v>
          </cell>
          <cell r="C9">
            <v>1</v>
          </cell>
          <cell r="D9">
            <v>237</v>
          </cell>
          <cell r="E9">
            <v>150</v>
          </cell>
          <cell r="F9">
            <v>87</v>
          </cell>
          <cell r="G9">
            <v>118</v>
          </cell>
          <cell r="H9">
            <v>71</v>
          </cell>
          <cell r="I9">
            <v>47</v>
          </cell>
          <cell r="J9">
            <v>119</v>
          </cell>
          <cell r="K9">
            <v>79</v>
          </cell>
          <cell r="L9">
            <v>40</v>
          </cell>
          <cell r="M9">
            <v>1715</v>
          </cell>
          <cell r="N9">
            <v>680</v>
          </cell>
          <cell r="O9">
            <v>1035</v>
          </cell>
        </row>
        <row r="10">
          <cell r="B10" t="str">
            <v>教育部门</v>
          </cell>
          <cell r="C10">
            <v>1</v>
          </cell>
          <cell r="D10">
            <v>118</v>
          </cell>
          <cell r="E10">
            <v>71</v>
          </cell>
          <cell r="F10">
            <v>47</v>
          </cell>
          <cell r="G10">
            <v>118</v>
          </cell>
          <cell r="H10">
            <v>71</v>
          </cell>
          <cell r="I10">
            <v>47</v>
          </cell>
          <cell r="J10">
            <v>0</v>
          </cell>
          <cell r="K10">
            <v>0</v>
          </cell>
          <cell r="L10">
            <v>0</v>
          </cell>
          <cell r="M10">
            <v>963</v>
          </cell>
          <cell r="N10">
            <v>353</v>
          </cell>
          <cell r="O10">
            <v>610</v>
          </cell>
        </row>
        <row r="11">
          <cell r="B11" t="str">
            <v>湖北省广播电视学校</v>
          </cell>
        </row>
        <row r="11">
          <cell r="D11">
            <v>15</v>
          </cell>
          <cell r="E11">
            <v>8</v>
          </cell>
          <cell r="F11">
            <v>7</v>
          </cell>
          <cell r="G11">
            <v>15</v>
          </cell>
          <cell r="H11">
            <v>8</v>
          </cell>
          <cell r="I11">
            <v>7</v>
          </cell>
          <cell r="J11">
            <v>0</v>
          </cell>
        </row>
        <row r="11">
          <cell r="L11">
            <v>0</v>
          </cell>
          <cell r="M11">
            <v>176</v>
          </cell>
          <cell r="N11">
            <v>67</v>
          </cell>
          <cell r="O11">
            <v>109</v>
          </cell>
        </row>
        <row r="12">
          <cell r="B12" t="str">
            <v>湖北省旅游学校</v>
          </cell>
        </row>
        <row r="12">
          <cell r="D12">
            <v>29</v>
          </cell>
          <cell r="E12">
            <v>18</v>
          </cell>
          <cell r="F12">
            <v>11</v>
          </cell>
          <cell r="G12">
            <v>29</v>
          </cell>
          <cell r="H12">
            <v>18</v>
          </cell>
          <cell r="I12">
            <v>11</v>
          </cell>
          <cell r="J12">
            <v>0</v>
          </cell>
          <cell r="K12">
            <v>0</v>
          </cell>
          <cell r="L12">
            <v>0</v>
          </cell>
          <cell r="M12">
            <v>223</v>
          </cell>
          <cell r="N12">
            <v>86</v>
          </cell>
          <cell r="O12">
            <v>137</v>
          </cell>
        </row>
        <row r="13">
          <cell r="B13" t="str">
            <v>湖北幼儿师范高等专科学校</v>
          </cell>
        </row>
        <row r="13">
          <cell r="D13">
            <v>23</v>
          </cell>
          <cell r="E13">
            <v>14</v>
          </cell>
          <cell r="F13">
            <v>9</v>
          </cell>
          <cell r="G13">
            <v>23</v>
          </cell>
          <cell r="H13">
            <v>14</v>
          </cell>
          <cell r="I13">
            <v>9</v>
          </cell>
          <cell r="J13">
            <v>0</v>
          </cell>
          <cell r="K13">
            <v>0</v>
          </cell>
          <cell r="L13">
            <v>0</v>
          </cell>
          <cell r="M13">
            <v>152</v>
          </cell>
          <cell r="N13">
            <v>46</v>
          </cell>
          <cell r="O13">
            <v>106</v>
          </cell>
        </row>
        <row r="14">
          <cell r="B14" t="str">
            <v>湖北省体育运动学校</v>
          </cell>
        </row>
        <row r="14">
          <cell r="D14">
            <v>2</v>
          </cell>
          <cell r="E14">
            <v>1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6</v>
          </cell>
          <cell r="N14">
            <v>2</v>
          </cell>
          <cell r="O14">
            <v>4</v>
          </cell>
        </row>
        <row r="15">
          <cell r="B15" t="str">
            <v>湖北省邮电学校</v>
          </cell>
        </row>
        <row r="15">
          <cell r="D15">
            <v>12</v>
          </cell>
          <cell r="E15">
            <v>7</v>
          </cell>
          <cell r="F15">
            <v>5</v>
          </cell>
          <cell r="G15">
            <v>12</v>
          </cell>
          <cell r="H15">
            <v>7</v>
          </cell>
          <cell r="I15">
            <v>5</v>
          </cell>
          <cell r="J15">
            <v>0</v>
          </cell>
          <cell r="K15">
            <v>0</v>
          </cell>
          <cell r="L15">
            <v>0</v>
          </cell>
          <cell r="M15">
            <v>212</v>
          </cell>
          <cell r="N15">
            <v>78</v>
          </cell>
          <cell r="O15">
            <v>134</v>
          </cell>
        </row>
        <row r="16">
          <cell r="B16" t="str">
            <v>江汉油田职业技术学校</v>
          </cell>
        </row>
        <row r="16">
          <cell r="D16">
            <v>10</v>
          </cell>
          <cell r="E16">
            <v>6</v>
          </cell>
          <cell r="F16">
            <v>4</v>
          </cell>
          <cell r="G16">
            <v>10</v>
          </cell>
          <cell r="H16">
            <v>6</v>
          </cell>
          <cell r="I16">
            <v>4</v>
          </cell>
          <cell r="J16">
            <v>0</v>
          </cell>
          <cell r="K16">
            <v>0</v>
          </cell>
          <cell r="L16">
            <v>0</v>
          </cell>
          <cell r="M16">
            <v>168</v>
          </cell>
          <cell r="N16">
            <v>65</v>
          </cell>
          <cell r="O16">
            <v>103</v>
          </cell>
        </row>
        <row r="17">
          <cell r="B17" t="str">
            <v>武汉体育学院附属竞技体育学校</v>
          </cell>
        </row>
        <row r="17">
          <cell r="D17">
            <v>3</v>
          </cell>
          <cell r="E17">
            <v>2</v>
          </cell>
          <cell r="F17">
            <v>1</v>
          </cell>
          <cell r="G17">
            <v>3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12</v>
          </cell>
          <cell r="N17">
            <v>6</v>
          </cell>
          <cell r="O17">
            <v>6</v>
          </cell>
        </row>
        <row r="18">
          <cell r="B18" t="str">
            <v>武汉铁路桥梁学校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武汉民政职业学院</v>
          </cell>
        </row>
        <row r="19">
          <cell r="D19">
            <v>16</v>
          </cell>
          <cell r="E19">
            <v>10</v>
          </cell>
          <cell r="F19">
            <v>6</v>
          </cell>
          <cell r="G19">
            <v>16</v>
          </cell>
          <cell r="H19">
            <v>10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湖北艺术职业学院</v>
          </cell>
        </row>
        <row r="20">
          <cell r="D20">
            <v>5</v>
          </cell>
          <cell r="E20">
            <v>3</v>
          </cell>
          <cell r="F20">
            <v>2</v>
          </cell>
          <cell r="G20">
            <v>5</v>
          </cell>
          <cell r="H20">
            <v>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14</v>
          </cell>
          <cell r="N20">
            <v>3</v>
          </cell>
          <cell r="O20">
            <v>11</v>
          </cell>
        </row>
        <row r="21">
          <cell r="B21" t="str">
            <v>武汉音乐学院附属中等音乐学校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武汉体育学院附属体育运动学校</v>
          </cell>
        </row>
        <row r="22">
          <cell r="D22">
            <v>3</v>
          </cell>
          <cell r="E22">
            <v>2</v>
          </cell>
          <cell r="F22">
            <v>1</v>
          </cell>
          <cell r="G22">
            <v>3</v>
          </cell>
          <cell r="H22">
            <v>2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人社部门</v>
          </cell>
          <cell r="C23">
            <v>1</v>
          </cell>
          <cell r="D23">
            <v>119</v>
          </cell>
          <cell r="E23">
            <v>79</v>
          </cell>
          <cell r="F23">
            <v>40</v>
          </cell>
          <cell r="G23">
            <v>0</v>
          </cell>
          <cell r="H23">
            <v>0</v>
          </cell>
          <cell r="I23">
            <v>0</v>
          </cell>
          <cell r="J23">
            <v>119</v>
          </cell>
          <cell r="K23">
            <v>79</v>
          </cell>
          <cell r="L23">
            <v>40</v>
          </cell>
          <cell r="M23">
            <v>752</v>
          </cell>
          <cell r="N23">
            <v>327</v>
          </cell>
          <cell r="O23">
            <v>425</v>
          </cell>
        </row>
        <row r="24">
          <cell r="B24" t="str">
            <v>武汉铁路技师学院</v>
          </cell>
        </row>
        <row r="24">
          <cell r="D24">
            <v>1</v>
          </cell>
          <cell r="E24">
            <v>1</v>
          </cell>
          <cell r="F24">
            <v>0</v>
          </cell>
          <cell r="G24">
            <v>0</v>
          </cell>
        </row>
        <row r="24">
          <cell r="J24">
            <v>1</v>
          </cell>
          <cell r="K24">
            <v>1</v>
          </cell>
          <cell r="L24">
            <v>0</v>
          </cell>
          <cell r="M24">
            <v>10</v>
          </cell>
          <cell r="N24">
            <v>6</v>
          </cell>
          <cell r="O24">
            <v>4</v>
          </cell>
        </row>
        <row r="25">
          <cell r="B25" t="str">
            <v>葛洲坝高级技工学校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武汉铁路桥梁高级技工学校</v>
          </cell>
        </row>
        <row r="26">
          <cell r="D26">
            <v>6</v>
          </cell>
          <cell r="E26">
            <v>4</v>
          </cell>
          <cell r="F26">
            <v>2</v>
          </cell>
          <cell r="G26">
            <v>0</v>
          </cell>
        </row>
        <row r="26">
          <cell r="J26">
            <v>6</v>
          </cell>
          <cell r="K26">
            <v>4</v>
          </cell>
          <cell r="L26">
            <v>2</v>
          </cell>
          <cell r="M26">
            <v>63</v>
          </cell>
          <cell r="N26">
            <v>27</v>
          </cell>
          <cell r="O26">
            <v>36</v>
          </cell>
        </row>
        <row r="27">
          <cell r="B27" t="str">
            <v>湖北省园林工程技术学校</v>
          </cell>
        </row>
        <row r="27">
          <cell r="D27">
            <v>52</v>
          </cell>
          <cell r="E27">
            <v>35</v>
          </cell>
          <cell r="F27">
            <v>17</v>
          </cell>
          <cell r="G27">
            <v>0</v>
          </cell>
        </row>
        <row r="27">
          <cell r="J27">
            <v>52</v>
          </cell>
          <cell r="K27">
            <v>35</v>
          </cell>
          <cell r="L27">
            <v>17</v>
          </cell>
          <cell r="M27">
            <v>66</v>
          </cell>
          <cell r="N27">
            <v>28</v>
          </cell>
          <cell r="O27">
            <v>38</v>
          </cell>
        </row>
        <row r="28">
          <cell r="B28" t="str">
            <v>襄阳内燃机车厂技工学校</v>
          </cell>
        </row>
        <row r="28">
          <cell r="D28">
            <v>28</v>
          </cell>
          <cell r="E28">
            <v>18</v>
          </cell>
          <cell r="F28">
            <v>10</v>
          </cell>
          <cell r="G28">
            <v>0</v>
          </cell>
        </row>
        <row r="28">
          <cell r="J28">
            <v>28</v>
          </cell>
          <cell r="K28">
            <v>18</v>
          </cell>
          <cell r="L28">
            <v>10</v>
          </cell>
          <cell r="M28">
            <v>364</v>
          </cell>
          <cell r="N28">
            <v>158</v>
          </cell>
          <cell r="O28">
            <v>206</v>
          </cell>
        </row>
        <row r="29">
          <cell r="B29" t="str">
            <v>大冶有色金属公司技工学校</v>
          </cell>
        </row>
        <row r="29">
          <cell r="D29">
            <v>6</v>
          </cell>
          <cell r="E29">
            <v>4</v>
          </cell>
          <cell r="F29">
            <v>2</v>
          </cell>
          <cell r="G29">
            <v>0</v>
          </cell>
        </row>
        <row r="29">
          <cell r="J29">
            <v>6</v>
          </cell>
          <cell r="K29">
            <v>4</v>
          </cell>
          <cell r="L29">
            <v>2</v>
          </cell>
          <cell r="M29">
            <v>56</v>
          </cell>
          <cell r="N29">
            <v>24</v>
          </cell>
          <cell r="O29">
            <v>32</v>
          </cell>
        </row>
        <row r="30">
          <cell r="B30" t="str">
            <v>江汉石油高级技工学校</v>
          </cell>
        </row>
        <row r="30">
          <cell r="D30">
            <v>26</v>
          </cell>
          <cell r="E30">
            <v>17</v>
          </cell>
          <cell r="F30">
            <v>9</v>
          </cell>
        </row>
        <row r="30">
          <cell r="J30">
            <v>26</v>
          </cell>
          <cell r="K30">
            <v>17</v>
          </cell>
          <cell r="L30">
            <v>9</v>
          </cell>
          <cell r="M30">
            <v>193</v>
          </cell>
          <cell r="N30">
            <v>84</v>
          </cell>
          <cell r="O30">
            <v>109</v>
          </cell>
        </row>
        <row r="31">
          <cell r="B31" t="str">
            <v>县市州合计</v>
          </cell>
          <cell r="C31">
            <v>1</v>
          </cell>
          <cell r="D31">
            <v>18114</v>
          </cell>
          <cell r="E31">
            <v>15576</v>
          </cell>
          <cell r="F31">
            <v>2538</v>
          </cell>
          <cell r="G31">
            <v>15454</v>
          </cell>
          <cell r="H31">
            <v>13248</v>
          </cell>
          <cell r="I31">
            <v>2206</v>
          </cell>
          <cell r="J31">
            <v>2660</v>
          </cell>
          <cell r="K31">
            <v>2328</v>
          </cell>
          <cell r="L31">
            <v>332</v>
          </cell>
          <cell r="M31">
            <v>64874</v>
          </cell>
          <cell r="N31">
            <v>55023</v>
          </cell>
          <cell r="O31">
            <v>9851</v>
          </cell>
        </row>
        <row r="32">
          <cell r="B32" t="str">
            <v>武汉市</v>
          </cell>
          <cell r="C32">
            <v>1</v>
          </cell>
          <cell r="D32">
            <v>884</v>
          </cell>
          <cell r="E32">
            <v>781</v>
          </cell>
          <cell r="F32">
            <v>103</v>
          </cell>
          <cell r="G32">
            <v>502</v>
          </cell>
          <cell r="H32">
            <v>436</v>
          </cell>
          <cell r="I32">
            <v>66</v>
          </cell>
          <cell r="J32">
            <v>382</v>
          </cell>
          <cell r="K32">
            <v>345</v>
          </cell>
          <cell r="L32">
            <v>37</v>
          </cell>
          <cell r="M32">
            <v>8499</v>
          </cell>
          <cell r="N32">
            <v>7158</v>
          </cell>
          <cell r="O32">
            <v>1341</v>
          </cell>
        </row>
        <row r="33">
          <cell r="B33" t="str">
            <v>武汉市本级</v>
          </cell>
          <cell r="C33">
            <v>1</v>
          </cell>
          <cell r="D33">
            <v>697</v>
          </cell>
          <cell r="E33">
            <v>636</v>
          </cell>
          <cell r="F33">
            <v>61</v>
          </cell>
          <cell r="G33">
            <v>315</v>
          </cell>
          <cell r="H33">
            <v>291</v>
          </cell>
          <cell r="I33">
            <v>24</v>
          </cell>
          <cell r="J33">
            <v>382</v>
          </cell>
          <cell r="K33">
            <v>345</v>
          </cell>
          <cell r="L33">
            <v>37</v>
          </cell>
          <cell r="M33">
            <v>6550</v>
          </cell>
          <cell r="N33">
            <v>5708</v>
          </cell>
          <cell r="O33">
            <v>842</v>
          </cell>
        </row>
        <row r="34">
          <cell r="B34" t="str">
            <v>市直属</v>
          </cell>
        </row>
        <row r="34">
          <cell r="D34">
            <v>551</v>
          </cell>
          <cell r="E34">
            <v>502</v>
          </cell>
          <cell r="F34">
            <v>49</v>
          </cell>
          <cell r="G34">
            <v>169</v>
          </cell>
          <cell r="H34">
            <v>157</v>
          </cell>
          <cell r="I34">
            <v>12</v>
          </cell>
          <cell r="J34">
            <v>382</v>
          </cell>
          <cell r="K34">
            <v>345</v>
          </cell>
          <cell r="L34">
            <v>37</v>
          </cell>
          <cell r="M34">
            <v>4802</v>
          </cell>
          <cell r="N34">
            <v>4225</v>
          </cell>
          <cell r="O34">
            <v>577</v>
          </cell>
        </row>
        <row r="35">
          <cell r="B35" t="str">
            <v>江岸区</v>
          </cell>
        </row>
        <row r="35">
          <cell r="D35">
            <v>15</v>
          </cell>
          <cell r="E35">
            <v>15</v>
          </cell>
          <cell r="F35">
            <v>0</v>
          </cell>
          <cell r="G35">
            <v>15</v>
          </cell>
          <cell r="H35">
            <v>15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198</v>
          </cell>
          <cell r="N35">
            <v>167</v>
          </cell>
          <cell r="O35">
            <v>31</v>
          </cell>
        </row>
        <row r="36">
          <cell r="B36" t="str">
            <v>江汉区</v>
          </cell>
        </row>
        <row r="36">
          <cell r="D36">
            <v>12</v>
          </cell>
          <cell r="E36">
            <v>11</v>
          </cell>
          <cell r="F36">
            <v>1</v>
          </cell>
          <cell r="G36">
            <v>12</v>
          </cell>
          <cell r="H36">
            <v>11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171</v>
          </cell>
          <cell r="N36">
            <v>145</v>
          </cell>
          <cell r="O36">
            <v>26</v>
          </cell>
        </row>
        <row r="37">
          <cell r="B37" t="str">
            <v>硚口区</v>
          </cell>
        </row>
        <row r="37">
          <cell r="D37">
            <v>14</v>
          </cell>
          <cell r="E37">
            <v>13</v>
          </cell>
          <cell r="F37">
            <v>1</v>
          </cell>
          <cell r="G37">
            <v>14</v>
          </cell>
          <cell r="H37">
            <v>13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211</v>
          </cell>
          <cell r="N37">
            <v>178</v>
          </cell>
          <cell r="O37">
            <v>33</v>
          </cell>
        </row>
        <row r="38">
          <cell r="B38" t="str">
            <v>汉阳区</v>
          </cell>
        </row>
        <row r="38">
          <cell r="D38">
            <v>6</v>
          </cell>
          <cell r="E38">
            <v>5</v>
          </cell>
          <cell r="F38">
            <v>1</v>
          </cell>
          <cell r="G38">
            <v>6</v>
          </cell>
          <cell r="H38">
            <v>5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45</v>
          </cell>
          <cell r="N38">
            <v>38</v>
          </cell>
          <cell r="O38">
            <v>7</v>
          </cell>
        </row>
        <row r="39">
          <cell r="B39" t="str">
            <v>武昌区</v>
          </cell>
        </row>
        <row r="39">
          <cell r="D39">
            <v>12</v>
          </cell>
          <cell r="E39">
            <v>12</v>
          </cell>
          <cell r="F39">
            <v>0</v>
          </cell>
          <cell r="G39">
            <v>12</v>
          </cell>
          <cell r="H39">
            <v>12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231</v>
          </cell>
          <cell r="N39">
            <v>197</v>
          </cell>
          <cell r="O39">
            <v>34</v>
          </cell>
        </row>
        <row r="40">
          <cell r="B40" t="str">
            <v>青山区</v>
          </cell>
        </row>
        <row r="40">
          <cell r="D40">
            <v>7</v>
          </cell>
          <cell r="E40">
            <v>6</v>
          </cell>
          <cell r="F40">
            <v>1</v>
          </cell>
          <cell r="G40">
            <v>7</v>
          </cell>
          <cell r="H40">
            <v>6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56</v>
          </cell>
          <cell r="N40">
            <v>48</v>
          </cell>
          <cell r="O40">
            <v>8</v>
          </cell>
        </row>
        <row r="41">
          <cell r="B41" t="str">
            <v>洪山区</v>
          </cell>
        </row>
        <row r="41">
          <cell r="D41">
            <v>31</v>
          </cell>
          <cell r="E41">
            <v>28</v>
          </cell>
          <cell r="F41">
            <v>3</v>
          </cell>
          <cell r="G41">
            <v>31</v>
          </cell>
          <cell r="H41">
            <v>28</v>
          </cell>
          <cell r="I41">
            <v>3</v>
          </cell>
          <cell r="J41">
            <v>0</v>
          </cell>
          <cell r="K41">
            <v>0</v>
          </cell>
          <cell r="L41">
            <v>0</v>
          </cell>
          <cell r="M41">
            <v>243</v>
          </cell>
          <cell r="N41">
            <v>206</v>
          </cell>
          <cell r="O41">
            <v>37</v>
          </cell>
        </row>
        <row r="42">
          <cell r="B42" t="str">
            <v>东西湖区</v>
          </cell>
        </row>
        <row r="42">
          <cell r="D42">
            <v>32</v>
          </cell>
          <cell r="E42">
            <v>29</v>
          </cell>
          <cell r="F42">
            <v>3</v>
          </cell>
          <cell r="G42">
            <v>32</v>
          </cell>
          <cell r="H42">
            <v>29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377</v>
          </cell>
          <cell r="N42">
            <v>322</v>
          </cell>
          <cell r="O42">
            <v>55</v>
          </cell>
        </row>
        <row r="43">
          <cell r="B43" t="str">
            <v>汉南区</v>
          </cell>
        </row>
        <row r="43">
          <cell r="D43">
            <v>1</v>
          </cell>
          <cell r="E43">
            <v>1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43</v>
          </cell>
          <cell r="N43">
            <v>36</v>
          </cell>
          <cell r="O43">
            <v>7</v>
          </cell>
        </row>
        <row r="44">
          <cell r="B44" t="str">
            <v>武汉经济技术开发区</v>
          </cell>
        </row>
        <row r="44">
          <cell r="D44">
            <v>9</v>
          </cell>
          <cell r="E44">
            <v>8</v>
          </cell>
          <cell r="F44">
            <v>1</v>
          </cell>
          <cell r="G44">
            <v>9</v>
          </cell>
          <cell r="H44">
            <v>8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45</v>
          </cell>
          <cell r="N44">
            <v>38</v>
          </cell>
          <cell r="O44">
            <v>7</v>
          </cell>
        </row>
        <row r="45">
          <cell r="B45" t="str">
            <v>武汉市东湖新技术开发区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5">
          <cell r="M45">
            <v>0</v>
          </cell>
          <cell r="N45">
            <v>0</v>
          </cell>
          <cell r="O45">
            <v>0</v>
          </cell>
        </row>
        <row r="46">
          <cell r="B46" t="str">
            <v>武汉东湖风景区</v>
          </cell>
        </row>
        <row r="46">
          <cell r="D46">
            <v>7</v>
          </cell>
          <cell r="E46">
            <v>6</v>
          </cell>
          <cell r="F46">
            <v>1</v>
          </cell>
          <cell r="G46">
            <v>7</v>
          </cell>
          <cell r="H46">
            <v>6</v>
          </cell>
          <cell r="I46">
            <v>1</v>
          </cell>
          <cell r="J46">
            <v>0</v>
          </cell>
        </row>
        <row r="46">
          <cell r="M46">
            <v>128</v>
          </cell>
          <cell r="N46">
            <v>108</v>
          </cell>
          <cell r="O46">
            <v>20</v>
          </cell>
        </row>
        <row r="47">
          <cell r="B47" t="str">
            <v>江夏区</v>
          </cell>
        </row>
        <row r="47">
          <cell r="D47">
            <v>32</v>
          </cell>
          <cell r="E47">
            <v>25</v>
          </cell>
          <cell r="F47">
            <v>7</v>
          </cell>
          <cell r="G47">
            <v>32</v>
          </cell>
          <cell r="H47">
            <v>25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592</v>
          </cell>
          <cell r="N47">
            <v>441</v>
          </cell>
          <cell r="O47">
            <v>151</v>
          </cell>
        </row>
        <row r="48">
          <cell r="B48" t="str">
            <v>蔡甸区</v>
          </cell>
        </row>
        <row r="48">
          <cell r="D48">
            <v>17</v>
          </cell>
          <cell r="E48">
            <v>13</v>
          </cell>
          <cell r="F48">
            <v>4</v>
          </cell>
          <cell r="G48">
            <v>17</v>
          </cell>
          <cell r="H48">
            <v>13</v>
          </cell>
          <cell r="I48">
            <v>4</v>
          </cell>
          <cell r="J48">
            <v>0</v>
          </cell>
          <cell r="K48">
            <v>0</v>
          </cell>
          <cell r="L48">
            <v>0</v>
          </cell>
          <cell r="M48">
            <v>262</v>
          </cell>
          <cell r="N48">
            <v>194</v>
          </cell>
          <cell r="O48">
            <v>68</v>
          </cell>
        </row>
        <row r="49">
          <cell r="B49" t="str">
            <v>新洲区</v>
          </cell>
        </row>
        <row r="49">
          <cell r="D49">
            <v>114</v>
          </cell>
          <cell r="E49">
            <v>89</v>
          </cell>
          <cell r="F49">
            <v>25</v>
          </cell>
          <cell r="G49">
            <v>114</v>
          </cell>
          <cell r="H49">
            <v>89</v>
          </cell>
          <cell r="I49">
            <v>25</v>
          </cell>
          <cell r="J49">
            <v>0</v>
          </cell>
          <cell r="K49">
            <v>0</v>
          </cell>
          <cell r="L49">
            <v>0</v>
          </cell>
          <cell r="M49">
            <v>553</v>
          </cell>
          <cell r="N49">
            <v>411</v>
          </cell>
          <cell r="O49">
            <v>142</v>
          </cell>
        </row>
        <row r="50">
          <cell r="B50" t="str">
            <v>黄陂区</v>
          </cell>
        </row>
        <row r="50">
          <cell r="D50">
            <v>24</v>
          </cell>
          <cell r="E50">
            <v>18</v>
          </cell>
          <cell r="F50">
            <v>6</v>
          </cell>
          <cell r="G50">
            <v>24</v>
          </cell>
          <cell r="H50">
            <v>18</v>
          </cell>
          <cell r="I50">
            <v>6</v>
          </cell>
          <cell r="J50">
            <v>0</v>
          </cell>
          <cell r="K50">
            <v>0</v>
          </cell>
          <cell r="L50">
            <v>0</v>
          </cell>
          <cell r="M50">
            <v>542</v>
          </cell>
          <cell r="N50">
            <v>404</v>
          </cell>
          <cell r="O50">
            <v>138</v>
          </cell>
        </row>
        <row r="51">
          <cell r="B51" t="str">
            <v>黄石市</v>
          </cell>
          <cell r="C51">
            <v>1</v>
          </cell>
          <cell r="D51">
            <v>268</v>
          </cell>
          <cell r="E51">
            <v>240</v>
          </cell>
          <cell r="F51">
            <v>28</v>
          </cell>
          <cell r="G51">
            <v>168</v>
          </cell>
          <cell r="H51">
            <v>154</v>
          </cell>
          <cell r="I51">
            <v>14</v>
          </cell>
          <cell r="J51">
            <v>100</v>
          </cell>
          <cell r="K51">
            <v>86</v>
          </cell>
          <cell r="L51">
            <v>14</v>
          </cell>
          <cell r="M51">
            <v>2854</v>
          </cell>
          <cell r="N51">
            <v>2456</v>
          </cell>
          <cell r="O51">
            <v>398</v>
          </cell>
        </row>
        <row r="52">
          <cell r="B52" t="str">
            <v>黄石市本级</v>
          </cell>
        </row>
        <row r="52">
          <cell r="D52">
            <v>91</v>
          </cell>
          <cell r="E52">
            <v>83</v>
          </cell>
          <cell r="F52">
            <v>8</v>
          </cell>
          <cell r="G52">
            <v>55</v>
          </cell>
          <cell r="H52">
            <v>51</v>
          </cell>
          <cell r="I52">
            <v>4</v>
          </cell>
          <cell r="J52">
            <v>36</v>
          </cell>
          <cell r="K52">
            <v>32</v>
          </cell>
          <cell r="L52">
            <v>4</v>
          </cell>
          <cell r="M52">
            <v>1219</v>
          </cell>
          <cell r="N52">
            <v>1100</v>
          </cell>
          <cell r="O52">
            <v>119</v>
          </cell>
        </row>
        <row r="53">
          <cell r="B53" t="str">
            <v>大冶市</v>
          </cell>
        </row>
        <row r="53">
          <cell r="D53">
            <v>22</v>
          </cell>
          <cell r="E53">
            <v>17</v>
          </cell>
          <cell r="F53">
            <v>5</v>
          </cell>
          <cell r="G53">
            <v>22</v>
          </cell>
          <cell r="H53">
            <v>17</v>
          </cell>
          <cell r="I53">
            <v>5</v>
          </cell>
          <cell r="J53">
            <v>0</v>
          </cell>
          <cell r="K53">
            <v>0</v>
          </cell>
          <cell r="L53">
            <v>0</v>
          </cell>
          <cell r="M53">
            <v>428</v>
          </cell>
          <cell r="N53">
            <v>336</v>
          </cell>
          <cell r="O53">
            <v>92</v>
          </cell>
        </row>
        <row r="54">
          <cell r="B54" t="str">
            <v>阳新县</v>
          </cell>
        </row>
        <row r="54">
          <cell r="D54">
            <v>155</v>
          </cell>
          <cell r="E54">
            <v>140</v>
          </cell>
          <cell r="F54">
            <v>15</v>
          </cell>
          <cell r="G54">
            <v>91</v>
          </cell>
          <cell r="H54">
            <v>86</v>
          </cell>
          <cell r="I54">
            <v>5</v>
          </cell>
          <cell r="J54">
            <v>64</v>
          </cell>
          <cell r="K54">
            <v>54</v>
          </cell>
          <cell r="L54">
            <v>10</v>
          </cell>
          <cell r="M54">
            <v>1207</v>
          </cell>
          <cell r="N54">
            <v>1020</v>
          </cell>
          <cell r="O54">
            <v>187</v>
          </cell>
        </row>
        <row r="55">
          <cell r="B55" t="str">
            <v>十堰市</v>
          </cell>
          <cell r="C55">
            <v>1</v>
          </cell>
          <cell r="D55">
            <v>3083</v>
          </cell>
          <cell r="E55">
            <v>2639</v>
          </cell>
          <cell r="F55">
            <v>444</v>
          </cell>
          <cell r="G55">
            <v>2846</v>
          </cell>
          <cell r="H55">
            <v>2430</v>
          </cell>
          <cell r="I55">
            <v>416</v>
          </cell>
          <cell r="J55">
            <v>237</v>
          </cell>
          <cell r="K55">
            <v>209</v>
          </cell>
          <cell r="L55">
            <v>28</v>
          </cell>
          <cell r="M55">
            <v>5454</v>
          </cell>
          <cell r="N55">
            <v>4707</v>
          </cell>
          <cell r="O55">
            <v>747</v>
          </cell>
        </row>
        <row r="56">
          <cell r="B56" t="str">
            <v>十堰市本级</v>
          </cell>
        </row>
        <row r="56">
          <cell r="D56">
            <v>423</v>
          </cell>
          <cell r="E56">
            <v>388</v>
          </cell>
          <cell r="F56">
            <v>35</v>
          </cell>
          <cell r="G56">
            <v>261</v>
          </cell>
          <cell r="H56">
            <v>242</v>
          </cell>
          <cell r="I56">
            <v>19</v>
          </cell>
          <cell r="J56">
            <v>162</v>
          </cell>
          <cell r="K56">
            <v>146</v>
          </cell>
          <cell r="L56">
            <v>16</v>
          </cell>
          <cell r="M56">
            <v>1665</v>
          </cell>
          <cell r="N56">
            <v>1502</v>
          </cell>
          <cell r="O56">
            <v>163</v>
          </cell>
        </row>
        <row r="57">
          <cell r="B57" t="str">
            <v>郧阳区</v>
          </cell>
        </row>
        <row r="57">
          <cell r="D57">
            <v>828</v>
          </cell>
          <cell r="E57">
            <v>700</v>
          </cell>
          <cell r="F57">
            <v>128</v>
          </cell>
          <cell r="G57">
            <v>828</v>
          </cell>
          <cell r="H57">
            <v>700</v>
          </cell>
          <cell r="I57">
            <v>128</v>
          </cell>
          <cell r="J57">
            <v>0</v>
          </cell>
        </row>
        <row r="57">
          <cell r="M57">
            <v>1347</v>
          </cell>
          <cell r="N57">
            <v>1139</v>
          </cell>
          <cell r="O57">
            <v>208</v>
          </cell>
        </row>
        <row r="58">
          <cell r="B58" t="str">
            <v>丹江口市</v>
          </cell>
        </row>
        <row r="58">
          <cell r="D58">
            <v>324</v>
          </cell>
          <cell r="E58">
            <v>274</v>
          </cell>
          <cell r="F58">
            <v>50</v>
          </cell>
          <cell r="G58">
            <v>249</v>
          </cell>
          <cell r="H58">
            <v>211</v>
          </cell>
          <cell r="I58">
            <v>38</v>
          </cell>
          <cell r="J58">
            <v>75</v>
          </cell>
          <cell r="K58">
            <v>63</v>
          </cell>
          <cell r="L58">
            <v>12</v>
          </cell>
          <cell r="M58">
            <v>512</v>
          </cell>
          <cell r="N58">
            <v>432</v>
          </cell>
          <cell r="O58">
            <v>80</v>
          </cell>
        </row>
        <row r="59">
          <cell r="B59" t="str">
            <v>郧西县</v>
          </cell>
        </row>
        <row r="59">
          <cell r="D59">
            <v>700</v>
          </cell>
          <cell r="E59">
            <v>593</v>
          </cell>
          <cell r="F59">
            <v>107</v>
          </cell>
          <cell r="G59">
            <v>700</v>
          </cell>
          <cell r="H59">
            <v>593</v>
          </cell>
          <cell r="I59">
            <v>107</v>
          </cell>
          <cell r="J59">
            <v>0</v>
          </cell>
          <cell r="K59">
            <v>0</v>
          </cell>
          <cell r="L59">
            <v>0</v>
          </cell>
          <cell r="M59">
            <v>872</v>
          </cell>
          <cell r="N59">
            <v>738</v>
          </cell>
          <cell r="O59">
            <v>134</v>
          </cell>
        </row>
        <row r="60">
          <cell r="B60" t="str">
            <v>竹山县</v>
          </cell>
        </row>
        <row r="60">
          <cell r="D60">
            <v>345</v>
          </cell>
          <cell r="E60">
            <v>292</v>
          </cell>
          <cell r="F60">
            <v>53</v>
          </cell>
          <cell r="G60">
            <v>345</v>
          </cell>
          <cell r="H60">
            <v>292</v>
          </cell>
          <cell r="I60">
            <v>53</v>
          </cell>
          <cell r="J60">
            <v>0</v>
          </cell>
          <cell r="K60">
            <v>0</v>
          </cell>
          <cell r="L60">
            <v>0</v>
          </cell>
          <cell r="M60">
            <v>422</v>
          </cell>
          <cell r="N60">
            <v>358</v>
          </cell>
          <cell r="O60">
            <v>64</v>
          </cell>
        </row>
        <row r="61">
          <cell r="B61" t="str">
            <v>竹溪县</v>
          </cell>
        </row>
        <row r="61">
          <cell r="D61">
            <v>215</v>
          </cell>
          <cell r="E61">
            <v>182</v>
          </cell>
          <cell r="F61">
            <v>33</v>
          </cell>
          <cell r="G61">
            <v>215</v>
          </cell>
          <cell r="H61">
            <v>182</v>
          </cell>
          <cell r="I61">
            <v>33</v>
          </cell>
          <cell r="J61">
            <v>0</v>
          </cell>
          <cell r="K61">
            <v>0</v>
          </cell>
          <cell r="L61">
            <v>0</v>
          </cell>
          <cell r="M61">
            <v>278</v>
          </cell>
          <cell r="N61">
            <v>235</v>
          </cell>
          <cell r="O61">
            <v>43</v>
          </cell>
        </row>
        <row r="62">
          <cell r="B62" t="str">
            <v>房县</v>
          </cell>
        </row>
        <row r="62">
          <cell r="D62">
            <v>248</v>
          </cell>
          <cell r="E62">
            <v>210</v>
          </cell>
          <cell r="F62">
            <v>38</v>
          </cell>
          <cell r="G62">
            <v>248</v>
          </cell>
          <cell r="H62">
            <v>210</v>
          </cell>
          <cell r="I62">
            <v>38</v>
          </cell>
          <cell r="J62">
            <v>0</v>
          </cell>
          <cell r="K62">
            <v>0</v>
          </cell>
          <cell r="L62">
            <v>0</v>
          </cell>
          <cell r="M62">
            <v>358</v>
          </cell>
          <cell r="N62">
            <v>303</v>
          </cell>
          <cell r="O62">
            <v>55</v>
          </cell>
        </row>
        <row r="63">
          <cell r="B63" t="str">
            <v>荆州市</v>
          </cell>
          <cell r="C63">
            <v>1</v>
          </cell>
          <cell r="D63">
            <v>628</v>
          </cell>
          <cell r="E63">
            <v>543</v>
          </cell>
          <cell r="F63">
            <v>85</v>
          </cell>
          <cell r="G63">
            <v>461</v>
          </cell>
          <cell r="H63">
            <v>403</v>
          </cell>
          <cell r="I63">
            <v>58</v>
          </cell>
          <cell r="J63">
            <v>167</v>
          </cell>
          <cell r="K63">
            <v>140</v>
          </cell>
          <cell r="L63">
            <v>27</v>
          </cell>
          <cell r="M63">
            <v>5073</v>
          </cell>
          <cell r="N63">
            <v>4333</v>
          </cell>
          <cell r="O63">
            <v>740</v>
          </cell>
        </row>
        <row r="64">
          <cell r="B64" t="str">
            <v>荆州市本级</v>
          </cell>
        </row>
        <row r="64">
          <cell r="D64">
            <v>209</v>
          </cell>
          <cell r="E64">
            <v>195</v>
          </cell>
          <cell r="F64">
            <v>14</v>
          </cell>
          <cell r="G64">
            <v>137</v>
          </cell>
          <cell r="H64">
            <v>130</v>
          </cell>
          <cell r="I64">
            <v>7</v>
          </cell>
          <cell r="J64">
            <v>72</v>
          </cell>
          <cell r="K64">
            <v>65</v>
          </cell>
          <cell r="L64">
            <v>7</v>
          </cell>
          <cell r="M64">
            <v>2277</v>
          </cell>
          <cell r="N64">
            <v>2055</v>
          </cell>
          <cell r="O64">
            <v>222</v>
          </cell>
        </row>
        <row r="65">
          <cell r="B65" t="str">
            <v>荆州区</v>
          </cell>
        </row>
        <row r="65">
          <cell r="D65">
            <v>4</v>
          </cell>
          <cell r="E65">
            <v>3</v>
          </cell>
          <cell r="F65">
            <v>1</v>
          </cell>
          <cell r="G65">
            <v>4</v>
          </cell>
          <cell r="H65">
            <v>3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36</v>
          </cell>
          <cell r="N65">
            <v>29</v>
          </cell>
          <cell r="O65">
            <v>7</v>
          </cell>
        </row>
        <row r="66">
          <cell r="B66" t="str">
            <v>江陵县</v>
          </cell>
        </row>
        <row r="66">
          <cell r="D66">
            <v>186</v>
          </cell>
          <cell r="E66">
            <v>146</v>
          </cell>
          <cell r="F66">
            <v>40</v>
          </cell>
          <cell r="G66">
            <v>144</v>
          </cell>
          <cell r="H66">
            <v>113</v>
          </cell>
          <cell r="I66">
            <v>31</v>
          </cell>
          <cell r="J66">
            <v>42</v>
          </cell>
          <cell r="K66">
            <v>33</v>
          </cell>
          <cell r="L66">
            <v>9</v>
          </cell>
          <cell r="M66">
            <v>550</v>
          </cell>
          <cell r="N66">
            <v>433</v>
          </cell>
          <cell r="O66">
            <v>117</v>
          </cell>
        </row>
        <row r="67">
          <cell r="B67" t="str">
            <v>松滋市</v>
          </cell>
        </row>
        <row r="67">
          <cell r="D67">
            <v>57</v>
          </cell>
          <cell r="E67">
            <v>44</v>
          </cell>
          <cell r="F67">
            <v>13</v>
          </cell>
          <cell r="G67">
            <v>49</v>
          </cell>
          <cell r="H67">
            <v>38</v>
          </cell>
          <cell r="I67">
            <v>11</v>
          </cell>
          <cell r="J67">
            <v>8</v>
          </cell>
          <cell r="K67">
            <v>6</v>
          </cell>
          <cell r="L67">
            <v>2</v>
          </cell>
          <cell r="M67">
            <v>371</v>
          </cell>
          <cell r="N67">
            <v>292</v>
          </cell>
          <cell r="O67">
            <v>79</v>
          </cell>
        </row>
        <row r="68">
          <cell r="B68" t="str">
            <v>公安县</v>
          </cell>
        </row>
        <row r="68">
          <cell r="D68">
            <v>47</v>
          </cell>
          <cell r="E68">
            <v>37</v>
          </cell>
          <cell r="F68">
            <v>10</v>
          </cell>
          <cell r="G68">
            <v>38</v>
          </cell>
          <cell r="H68">
            <v>30</v>
          </cell>
          <cell r="I68">
            <v>8</v>
          </cell>
          <cell r="J68">
            <v>9</v>
          </cell>
          <cell r="K68">
            <v>7</v>
          </cell>
          <cell r="L68">
            <v>2</v>
          </cell>
          <cell r="M68">
            <v>387</v>
          </cell>
          <cell r="N68">
            <v>305</v>
          </cell>
          <cell r="O68">
            <v>82</v>
          </cell>
        </row>
        <row r="69">
          <cell r="B69" t="str">
            <v>石首市</v>
          </cell>
        </row>
        <row r="69">
          <cell r="D69">
            <v>21</v>
          </cell>
          <cell r="E69">
            <v>16</v>
          </cell>
          <cell r="F69">
            <v>5</v>
          </cell>
          <cell r="G69">
            <v>9</v>
          </cell>
          <cell r="H69">
            <v>7</v>
          </cell>
          <cell r="I69">
            <v>2</v>
          </cell>
          <cell r="J69">
            <v>12</v>
          </cell>
          <cell r="K69">
            <v>9</v>
          </cell>
          <cell r="L69">
            <v>3</v>
          </cell>
          <cell r="M69">
            <v>182</v>
          </cell>
          <cell r="N69">
            <v>145</v>
          </cell>
          <cell r="O69">
            <v>37</v>
          </cell>
        </row>
        <row r="70">
          <cell r="B70" t="str">
            <v>监利市</v>
          </cell>
        </row>
        <row r="70">
          <cell r="D70">
            <v>50</v>
          </cell>
          <cell r="E70">
            <v>52</v>
          </cell>
          <cell r="F70">
            <v>-2</v>
          </cell>
          <cell r="G70">
            <v>50</v>
          </cell>
          <cell r="H70">
            <v>52</v>
          </cell>
          <cell r="I70">
            <v>-2</v>
          </cell>
          <cell r="J70">
            <v>0</v>
          </cell>
        </row>
        <row r="70">
          <cell r="M70">
            <v>615</v>
          </cell>
          <cell r="N70">
            <v>520</v>
          </cell>
          <cell r="O70">
            <v>95</v>
          </cell>
        </row>
        <row r="71">
          <cell r="B71" t="str">
            <v>洪湖市</v>
          </cell>
        </row>
        <row r="71">
          <cell r="D71">
            <v>54</v>
          </cell>
          <cell r="E71">
            <v>50</v>
          </cell>
          <cell r="F71">
            <v>4</v>
          </cell>
          <cell r="G71">
            <v>30</v>
          </cell>
          <cell r="H71">
            <v>30</v>
          </cell>
          <cell r="I71">
            <v>0</v>
          </cell>
          <cell r="J71">
            <v>24</v>
          </cell>
          <cell r="K71">
            <v>20</v>
          </cell>
          <cell r="L71">
            <v>4</v>
          </cell>
          <cell r="M71">
            <v>655</v>
          </cell>
          <cell r="N71">
            <v>554</v>
          </cell>
          <cell r="O71">
            <v>101</v>
          </cell>
        </row>
        <row r="72">
          <cell r="B72" t="str">
            <v>宜昌市</v>
          </cell>
          <cell r="C72">
            <v>1</v>
          </cell>
          <cell r="D72">
            <v>1207</v>
          </cell>
          <cell r="E72">
            <v>1036</v>
          </cell>
          <cell r="F72">
            <v>171</v>
          </cell>
          <cell r="G72">
            <v>1116</v>
          </cell>
          <cell r="H72">
            <v>957</v>
          </cell>
          <cell r="I72">
            <v>159</v>
          </cell>
          <cell r="J72">
            <v>91</v>
          </cell>
          <cell r="K72">
            <v>79</v>
          </cell>
          <cell r="L72">
            <v>12</v>
          </cell>
          <cell r="M72">
            <v>4113</v>
          </cell>
          <cell r="N72">
            <v>3510</v>
          </cell>
          <cell r="O72">
            <v>603</v>
          </cell>
        </row>
        <row r="73">
          <cell r="B73" t="str">
            <v>宜昌市本级</v>
          </cell>
        </row>
        <row r="73">
          <cell r="D73">
            <v>161</v>
          </cell>
          <cell r="E73">
            <v>149</v>
          </cell>
          <cell r="F73">
            <v>12</v>
          </cell>
          <cell r="G73">
            <v>93</v>
          </cell>
          <cell r="H73">
            <v>88</v>
          </cell>
          <cell r="I73">
            <v>5</v>
          </cell>
          <cell r="J73">
            <v>68</v>
          </cell>
          <cell r="K73">
            <v>61</v>
          </cell>
          <cell r="L73">
            <v>7</v>
          </cell>
          <cell r="M73">
            <v>1347</v>
          </cell>
          <cell r="N73">
            <v>1215</v>
          </cell>
          <cell r="O73">
            <v>132</v>
          </cell>
        </row>
        <row r="74">
          <cell r="B74" t="str">
            <v>宜都市</v>
          </cell>
        </row>
        <row r="74">
          <cell r="D74">
            <v>23</v>
          </cell>
          <cell r="E74">
            <v>18</v>
          </cell>
          <cell r="F74">
            <v>5</v>
          </cell>
          <cell r="G74">
            <v>23</v>
          </cell>
          <cell r="H74">
            <v>18</v>
          </cell>
          <cell r="I74">
            <v>5</v>
          </cell>
          <cell r="J74">
            <v>0</v>
          </cell>
          <cell r="K74">
            <v>0</v>
          </cell>
          <cell r="L74">
            <v>0</v>
          </cell>
          <cell r="M74">
            <v>315</v>
          </cell>
          <cell r="N74">
            <v>247</v>
          </cell>
          <cell r="O74">
            <v>68</v>
          </cell>
        </row>
        <row r="75">
          <cell r="B75" t="str">
            <v>枝江市</v>
          </cell>
        </row>
        <row r="75">
          <cell r="D75">
            <v>103</v>
          </cell>
          <cell r="E75">
            <v>81</v>
          </cell>
          <cell r="F75">
            <v>22</v>
          </cell>
          <cell r="G75">
            <v>80</v>
          </cell>
          <cell r="H75">
            <v>63</v>
          </cell>
          <cell r="I75">
            <v>17</v>
          </cell>
          <cell r="J75">
            <v>23</v>
          </cell>
          <cell r="K75">
            <v>18</v>
          </cell>
          <cell r="L75">
            <v>5</v>
          </cell>
          <cell r="M75">
            <v>401</v>
          </cell>
          <cell r="N75">
            <v>316</v>
          </cell>
          <cell r="O75">
            <v>85</v>
          </cell>
        </row>
        <row r="76">
          <cell r="B76" t="str">
            <v>当阳市</v>
          </cell>
        </row>
        <row r="76">
          <cell r="D76">
            <v>23</v>
          </cell>
          <cell r="E76">
            <v>27</v>
          </cell>
          <cell r="F76">
            <v>-4</v>
          </cell>
          <cell r="G76">
            <v>23</v>
          </cell>
          <cell r="H76">
            <v>27</v>
          </cell>
          <cell r="I76">
            <v>-4</v>
          </cell>
          <cell r="J76">
            <v>0</v>
          </cell>
          <cell r="K76">
            <v>0</v>
          </cell>
          <cell r="L76">
            <v>0</v>
          </cell>
          <cell r="M76">
            <v>577</v>
          </cell>
          <cell r="N76">
            <v>488</v>
          </cell>
          <cell r="O76">
            <v>89</v>
          </cell>
        </row>
        <row r="77">
          <cell r="B77" t="str">
            <v>远安县</v>
          </cell>
        </row>
        <row r="77">
          <cell r="D77">
            <v>75</v>
          </cell>
          <cell r="E77">
            <v>65</v>
          </cell>
          <cell r="F77">
            <v>10</v>
          </cell>
          <cell r="G77">
            <v>75</v>
          </cell>
          <cell r="H77">
            <v>65</v>
          </cell>
          <cell r="I77">
            <v>10</v>
          </cell>
          <cell r="J77">
            <v>0</v>
          </cell>
          <cell r="K77">
            <v>0</v>
          </cell>
          <cell r="L77">
            <v>0</v>
          </cell>
          <cell r="M77">
            <v>235</v>
          </cell>
          <cell r="N77">
            <v>198</v>
          </cell>
          <cell r="O77">
            <v>37</v>
          </cell>
        </row>
        <row r="78">
          <cell r="B78" t="str">
            <v>兴山县</v>
          </cell>
        </row>
        <row r="78">
          <cell r="D78">
            <v>75</v>
          </cell>
          <cell r="E78">
            <v>65</v>
          </cell>
          <cell r="F78">
            <v>10</v>
          </cell>
          <cell r="G78">
            <v>75</v>
          </cell>
          <cell r="H78">
            <v>65</v>
          </cell>
          <cell r="I78">
            <v>10</v>
          </cell>
          <cell r="J78">
            <v>0</v>
          </cell>
          <cell r="K78">
            <v>0</v>
          </cell>
          <cell r="L78">
            <v>0</v>
          </cell>
          <cell r="M78">
            <v>212</v>
          </cell>
          <cell r="N78">
            <v>180</v>
          </cell>
          <cell r="O78">
            <v>32</v>
          </cell>
        </row>
        <row r="79">
          <cell r="B79" t="str">
            <v>秭归县</v>
          </cell>
        </row>
        <row r="79">
          <cell r="D79">
            <v>273</v>
          </cell>
          <cell r="E79">
            <v>231</v>
          </cell>
          <cell r="F79">
            <v>42</v>
          </cell>
          <cell r="G79">
            <v>273</v>
          </cell>
          <cell r="H79">
            <v>231</v>
          </cell>
          <cell r="I79">
            <v>42</v>
          </cell>
          <cell r="J79">
            <v>0</v>
          </cell>
          <cell r="K79">
            <v>0</v>
          </cell>
          <cell r="L79">
            <v>0</v>
          </cell>
          <cell r="M79">
            <v>390</v>
          </cell>
          <cell r="N79">
            <v>329</v>
          </cell>
          <cell r="O79">
            <v>61</v>
          </cell>
        </row>
        <row r="80">
          <cell r="B80" t="str">
            <v>长阳土家族自治县</v>
          </cell>
        </row>
        <row r="80">
          <cell r="D80">
            <v>349</v>
          </cell>
          <cell r="E80">
            <v>295</v>
          </cell>
          <cell r="F80">
            <v>54</v>
          </cell>
          <cell r="G80">
            <v>349</v>
          </cell>
          <cell r="H80">
            <v>295</v>
          </cell>
          <cell r="I80">
            <v>54</v>
          </cell>
          <cell r="J80">
            <v>0</v>
          </cell>
          <cell r="K80">
            <v>0</v>
          </cell>
          <cell r="L80">
            <v>0</v>
          </cell>
          <cell r="M80">
            <v>480</v>
          </cell>
          <cell r="N80">
            <v>406</v>
          </cell>
          <cell r="O80">
            <v>74</v>
          </cell>
        </row>
        <row r="81">
          <cell r="B81" t="str">
            <v>五峰土家族自治县</v>
          </cell>
        </row>
        <row r="81">
          <cell r="D81">
            <v>125</v>
          </cell>
          <cell r="E81">
            <v>105</v>
          </cell>
          <cell r="F81">
            <v>20</v>
          </cell>
          <cell r="G81">
            <v>125</v>
          </cell>
          <cell r="H81">
            <v>105</v>
          </cell>
          <cell r="I81">
            <v>20</v>
          </cell>
          <cell r="J81">
            <v>0</v>
          </cell>
        </row>
        <row r="81">
          <cell r="M81">
            <v>156</v>
          </cell>
          <cell r="N81">
            <v>131</v>
          </cell>
          <cell r="O81">
            <v>25</v>
          </cell>
        </row>
        <row r="82">
          <cell r="B82" t="str">
            <v>襄阳市</v>
          </cell>
          <cell r="C82">
            <v>1</v>
          </cell>
          <cell r="D82">
            <v>757</v>
          </cell>
          <cell r="E82">
            <v>643</v>
          </cell>
          <cell r="F82">
            <v>114</v>
          </cell>
          <cell r="G82">
            <v>675</v>
          </cell>
          <cell r="H82">
            <v>572</v>
          </cell>
          <cell r="I82">
            <v>103</v>
          </cell>
          <cell r="J82">
            <v>82</v>
          </cell>
          <cell r="K82">
            <v>71</v>
          </cell>
          <cell r="L82">
            <v>11</v>
          </cell>
          <cell r="M82">
            <v>5914</v>
          </cell>
          <cell r="N82">
            <v>5032</v>
          </cell>
          <cell r="O82">
            <v>882</v>
          </cell>
        </row>
        <row r="83">
          <cell r="B83" t="str">
            <v>襄阳市本级</v>
          </cell>
          <cell r="C83">
            <v>1</v>
          </cell>
          <cell r="D83">
            <v>252</v>
          </cell>
          <cell r="E83">
            <v>227</v>
          </cell>
          <cell r="F83">
            <v>25</v>
          </cell>
          <cell r="G83">
            <v>193</v>
          </cell>
          <cell r="H83">
            <v>174</v>
          </cell>
          <cell r="I83">
            <v>19</v>
          </cell>
          <cell r="J83">
            <v>59</v>
          </cell>
          <cell r="K83">
            <v>53</v>
          </cell>
          <cell r="L83">
            <v>6</v>
          </cell>
          <cell r="M83">
            <v>2903</v>
          </cell>
          <cell r="N83">
            <v>2618</v>
          </cell>
          <cell r="O83">
            <v>285</v>
          </cell>
        </row>
        <row r="84">
          <cell r="B84" t="str">
            <v>市直属</v>
          </cell>
        </row>
        <row r="84">
          <cell r="D84">
            <v>174</v>
          </cell>
          <cell r="E84">
            <v>157</v>
          </cell>
          <cell r="F84">
            <v>17</v>
          </cell>
          <cell r="G84">
            <v>115</v>
          </cell>
          <cell r="H84">
            <v>104</v>
          </cell>
          <cell r="I84">
            <v>11</v>
          </cell>
          <cell r="J84">
            <v>59</v>
          </cell>
          <cell r="K84">
            <v>53</v>
          </cell>
          <cell r="L84">
            <v>6</v>
          </cell>
          <cell r="M84">
            <v>2373</v>
          </cell>
          <cell r="N84">
            <v>2141</v>
          </cell>
          <cell r="O84">
            <v>232</v>
          </cell>
        </row>
        <row r="85">
          <cell r="B85" t="str">
            <v>襄城区</v>
          </cell>
        </row>
        <row r="85">
          <cell r="D85">
            <v>64</v>
          </cell>
          <cell r="E85">
            <v>58</v>
          </cell>
          <cell r="F85">
            <v>6</v>
          </cell>
          <cell r="G85">
            <v>64</v>
          </cell>
          <cell r="H85">
            <v>58</v>
          </cell>
          <cell r="I85">
            <v>6</v>
          </cell>
          <cell r="J85">
            <v>0</v>
          </cell>
          <cell r="K85">
            <v>0</v>
          </cell>
          <cell r="L85">
            <v>0</v>
          </cell>
          <cell r="M85">
            <v>254</v>
          </cell>
          <cell r="N85">
            <v>229</v>
          </cell>
          <cell r="O85">
            <v>25</v>
          </cell>
        </row>
        <row r="86">
          <cell r="B86" t="str">
            <v>樊城区</v>
          </cell>
        </row>
        <row r="86">
          <cell r="D86">
            <v>8</v>
          </cell>
          <cell r="E86">
            <v>7</v>
          </cell>
          <cell r="F86">
            <v>1</v>
          </cell>
          <cell r="G86">
            <v>8</v>
          </cell>
          <cell r="H86">
            <v>7</v>
          </cell>
          <cell r="I86">
            <v>1</v>
          </cell>
          <cell r="J86">
            <v>0</v>
          </cell>
          <cell r="K86">
            <v>0</v>
          </cell>
          <cell r="L86">
            <v>0</v>
          </cell>
          <cell r="M86">
            <v>168</v>
          </cell>
          <cell r="N86">
            <v>151</v>
          </cell>
          <cell r="O86">
            <v>17</v>
          </cell>
        </row>
        <row r="87">
          <cell r="B87" t="str">
            <v>襄阳市东津新区</v>
          </cell>
        </row>
        <row r="87">
          <cell r="D87">
            <v>6</v>
          </cell>
          <cell r="E87">
            <v>5</v>
          </cell>
          <cell r="F87">
            <v>1</v>
          </cell>
          <cell r="G87">
            <v>6</v>
          </cell>
          <cell r="H87">
            <v>5</v>
          </cell>
          <cell r="I87">
            <v>1</v>
          </cell>
          <cell r="J87">
            <v>0</v>
          </cell>
        </row>
        <row r="87">
          <cell r="M87">
            <v>108</v>
          </cell>
          <cell r="N87">
            <v>97</v>
          </cell>
          <cell r="O87">
            <v>11</v>
          </cell>
        </row>
        <row r="88">
          <cell r="B88" t="str">
            <v>襄州区</v>
          </cell>
        </row>
        <row r="88">
          <cell r="D88">
            <v>50</v>
          </cell>
          <cell r="E88">
            <v>39</v>
          </cell>
          <cell r="F88">
            <v>11</v>
          </cell>
          <cell r="G88">
            <v>50</v>
          </cell>
          <cell r="H88">
            <v>39</v>
          </cell>
          <cell r="I88">
            <v>11</v>
          </cell>
          <cell r="J88">
            <v>0</v>
          </cell>
          <cell r="K88">
            <v>0</v>
          </cell>
          <cell r="L88">
            <v>0</v>
          </cell>
          <cell r="M88">
            <v>459</v>
          </cell>
          <cell r="N88">
            <v>363</v>
          </cell>
          <cell r="O88">
            <v>96</v>
          </cell>
        </row>
        <row r="89">
          <cell r="B89" t="str">
            <v>老河口市</v>
          </cell>
        </row>
        <row r="89">
          <cell r="D89">
            <v>36</v>
          </cell>
          <cell r="E89">
            <v>28</v>
          </cell>
          <cell r="F89">
            <v>8</v>
          </cell>
          <cell r="G89">
            <v>31</v>
          </cell>
          <cell r="H89">
            <v>24</v>
          </cell>
          <cell r="I89">
            <v>7</v>
          </cell>
          <cell r="J89">
            <v>5</v>
          </cell>
          <cell r="K89">
            <v>4</v>
          </cell>
          <cell r="L89">
            <v>1</v>
          </cell>
          <cell r="M89">
            <v>359</v>
          </cell>
          <cell r="N89">
            <v>284</v>
          </cell>
          <cell r="O89">
            <v>75</v>
          </cell>
        </row>
        <row r="90">
          <cell r="B90" t="str">
            <v>枣阳市</v>
          </cell>
        </row>
        <row r="90">
          <cell r="D90">
            <v>53</v>
          </cell>
          <cell r="E90">
            <v>41</v>
          </cell>
          <cell r="F90">
            <v>12</v>
          </cell>
          <cell r="G90">
            <v>41</v>
          </cell>
          <cell r="H90">
            <v>32</v>
          </cell>
          <cell r="I90">
            <v>9</v>
          </cell>
          <cell r="J90">
            <v>12</v>
          </cell>
          <cell r="K90">
            <v>9</v>
          </cell>
          <cell r="L90">
            <v>3</v>
          </cell>
          <cell r="M90">
            <v>706</v>
          </cell>
          <cell r="N90">
            <v>556</v>
          </cell>
          <cell r="O90">
            <v>150</v>
          </cell>
        </row>
        <row r="91">
          <cell r="B91" t="str">
            <v>宜城市</v>
          </cell>
        </row>
        <row r="91">
          <cell r="D91">
            <v>47</v>
          </cell>
          <cell r="E91">
            <v>36</v>
          </cell>
          <cell r="F91">
            <v>11</v>
          </cell>
          <cell r="G91">
            <v>47</v>
          </cell>
          <cell r="H91">
            <v>36</v>
          </cell>
          <cell r="I91">
            <v>11</v>
          </cell>
          <cell r="J91">
            <v>0</v>
          </cell>
          <cell r="K91">
            <v>0</v>
          </cell>
          <cell r="L91">
            <v>0</v>
          </cell>
          <cell r="M91">
            <v>396</v>
          </cell>
          <cell r="N91">
            <v>312</v>
          </cell>
          <cell r="O91">
            <v>84</v>
          </cell>
        </row>
        <row r="92">
          <cell r="B92" t="str">
            <v>南漳县</v>
          </cell>
        </row>
        <row r="92">
          <cell r="D92">
            <v>28</v>
          </cell>
          <cell r="E92">
            <v>28</v>
          </cell>
          <cell r="F92">
            <v>0</v>
          </cell>
          <cell r="G92">
            <v>28</v>
          </cell>
          <cell r="H92">
            <v>28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344</v>
          </cell>
          <cell r="N92">
            <v>292</v>
          </cell>
          <cell r="O92">
            <v>52</v>
          </cell>
        </row>
        <row r="93">
          <cell r="B93" t="str">
            <v>谷城县</v>
          </cell>
        </row>
        <row r="93">
          <cell r="D93">
            <v>47</v>
          </cell>
          <cell r="E93">
            <v>38</v>
          </cell>
          <cell r="F93">
            <v>9</v>
          </cell>
          <cell r="G93">
            <v>41</v>
          </cell>
          <cell r="H93">
            <v>33</v>
          </cell>
          <cell r="I93">
            <v>8</v>
          </cell>
          <cell r="J93">
            <v>6</v>
          </cell>
          <cell r="K93">
            <v>5</v>
          </cell>
          <cell r="L93">
            <v>1</v>
          </cell>
          <cell r="M93">
            <v>393</v>
          </cell>
          <cell r="N93">
            <v>308</v>
          </cell>
          <cell r="O93">
            <v>85</v>
          </cell>
        </row>
        <row r="94">
          <cell r="B94" t="str">
            <v>保康县</v>
          </cell>
        </row>
        <row r="94">
          <cell r="D94">
            <v>244</v>
          </cell>
          <cell r="E94">
            <v>206</v>
          </cell>
          <cell r="F94">
            <v>38</v>
          </cell>
          <cell r="G94">
            <v>244</v>
          </cell>
          <cell r="H94">
            <v>206</v>
          </cell>
          <cell r="I94">
            <v>38</v>
          </cell>
          <cell r="J94">
            <v>0</v>
          </cell>
          <cell r="K94">
            <v>0</v>
          </cell>
          <cell r="L94">
            <v>0</v>
          </cell>
          <cell r="M94">
            <v>354</v>
          </cell>
          <cell r="N94">
            <v>299</v>
          </cell>
          <cell r="O94">
            <v>55</v>
          </cell>
        </row>
        <row r="95">
          <cell r="B95" t="str">
            <v>鄂州市</v>
          </cell>
        </row>
        <row r="95">
          <cell r="D95">
            <v>132</v>
          </cell>
          <cell r="E95">
            <v>119</v>
          </cell>
          <cell r="F95">
            <v>13</v>
          </cell>
          <cell r="G95">
            <v>67</v>
          </cell>
          <cell r="H95">
            <v>60</v>
          </cell>
          <cell r="I95">
            <v>7</v>
          </cell>
          <cell r="J95">
            <v>65</v>
          </cell>
          <cell r="K95">
            <v>59</v>
          </cell>
          <cell r="L95">
            <v>6</v>
          </cell>
          <cell r="M95">
            <v>1213</v>
          </cell>
          <cell r="N95">
            <v>1094</v>
          </cell>
          <cell r="O95">
            <v>119</v>
          </cell>
        </row>
        <row r="96">
          <cell r="B96" t="str">
            <v>荆门市</v>
          </cell>
          <cell r="C96">
            <v>1</v>
          </cell>
          <cell r="D96">
            <v>317</v>
          </cell>
          <cell r="E96">
            <v>263</v>
          </cell>
          <cell r="F96">
            <v>54</v>
          </cell>
          <cell r="G96">
            <v>261</v>
          </cell>
          <cell r="H96">
            <v>215</v>
          </cell>
          <cell r="I96">
            <v>46</v>
          </cell>
          <cell r="J96">
            <v>56</v>
          </cell>
          <cell r="K96">
            <v>48</v>
          </cell>
          <cell r="L96">
            <v>8</v>
          </cell>
          <cell r="M96">
            <v>2833</v>
          </cell>
          <cell r="N96">
            <v>2356</v>
          </cell>
          <cell r="O96">
            <v>477</v>
          </cell>
        </row>
        <row r="97">
          <cell r="B97" t="str">
            <v>荆门市本级</v>
          </cell>
          <cell r="C97">
            <v>1</v>
          </cell>
          <cell r="D97">
            <v>115</v>
          </cell>
          <cell r="E97">
            <v>104</v>
          </cell>
          <cell r="F97">
            <v>11</v>
          </cell>
          <cell r="G97">
            <v>84</v>
          </cell>
          <cell r="H97">
            <v>76</v>
          </cell>
          <cell r="I97">
            <v>8</v>
          </cell>
          <cell r="J97">
            <v>31</v>
          </cell>
          <cell r="K97">
            <v>28</v>
          </cell>
          <cell r="L97">
            <v>3</v>
          </cell>
          <cell r="M97">
            <v>1101</v>
          </cell>
          <cell r="N97">
            <v>994</v>
          </cell>
          <cell r="O97">
            <v>107</v>
          </cell>
        </row>
        <row r="98">
          <cell r="B98" t="str">
            <v>市直属</v>
          </cell>
        </row>
        <row r="98">
          <cell r="D98">
            <v>96</v>
          </cell>
          <cell r="E98">
            <v>87</v>
          </cell>
          <cell r="F98">
            <v>9</v>
          </cell>
          <cell r="G98">
            <v>65</v>
          </cell>
          <cell r="H98">
            <v>59</v>
          </cell>
          <cell r="I98">
            <v>6</v>
          </cell>
          <cell r="J98">
            <v>31</v>
          </cell>
          <cell r="K98">
            <v>28</v>
          </cell>
          <cell r="L98">
            <v>3</v>
          </cell>
          <cell r="M98">
            <v>863</v>
          </cell>
          <cell r="N98">
            <v>779</v>
          </cell>
          <cell r="O98">
            <v>84</v>
          </cell>
        </row>
        <row r="99">
          <cell r="B99" t="str">
            <v>掇刀区</v>
          </cell>
        </row>
        <row r="99">
          <cell r="D99">
            <v>19</v>
          </cell>
          <cell r="E99">
            <v>17</v>
          </cell>
          <cell r="F99">
            <v>2</v>
          </cell>
          <cell r="G99">
            <v>19</v>
          </cell>
          <cell r="H99">
            <v>17</v>
          </cell>
          <cell r="I99">
            <v>2</v>
          </cell>
          <cell r="J99">
            <v>0</v>
          </cell>
          <cell r="K99">
            <v>0</v>
          </cell>
          <cell r="L99">
            <v>0</v>
          </cell>
          <cell r="M99">
            <v>238</v>
          </cell>
          <cell r="N99">
            <v>215</v>
          </cell>
          <cell r="O99">
            <v>23</v>
          </cell>
        </row>
        <row r="100">
          <cell r="B100" t="str">
            <v>东宝区</v>
          </cell>
        </row>
        <row r="100">
          <cell r="D100">
            <v>29</v>
          </cell>
          <cell r="E100">
            <v>23</v>
          </cell>
          <cell r="F100">
            <v>6</v>
          </cell>
          <cell r="G100">
            <v>29</v>
          </cell>
          <cell r="H100">
            <v>23</v>
          </cell>
          <cell r="I100">
            <v>6</v>
          </cell>
          <cell r="J100">
            <v>0</v>
          </cell>
          <cell r="K100">
            <v>0</v>
          </cell>
          <cell r="L100">
            <v>0</v>
          </cell>
          <cell r="M100">
            <v>158</v>
          </cell>
          <cell r="N100">
            <v>124</v>
          </cell>
          <cell r="O100">
            <v>34</v>
          </cell>
        </row>
        <row r="101">
          <cell r="B101" t="str">
            <v>钟祥市</v>
          </cell>
        </row>
        <row r="101">
          <cell r="D101">
            <v>89</v>
          </cell>
          <cell r="E101">
            <v>70</v>
          </cell>
          <cell r="F101">
            <v>19</v>
          </cell>
          <cell r="G101">
            <v>65</v>
          </cell>
          <cell r="H101">
            <v>51</v>
          </cell>
          <cell r="I101">
            <v>14</v>
          </cell>
          <cell r="J101">
            <v>24</v>
          </cell>
          <cell r="K101">
            <v>19</v>
          </cell>
          <cell r="L101">
            <v>5</v>
          </cell>
          <cell r="M101">
            <v>781</v>
          </cell>
          <cell r="N101">
            <v>613</v>
          </cell>
          <cell r="O101">
            <v>168</v>
          </cell>
        </row>
        <row r="102">
          <cell r="B102" t="str">
            <v>京山市</v>
          </cell>
        </row>
        <row r="102">
          <cell r="D102">
            <v>42</v>
          </cell>
          <cell r="E102">
            <v>33</v>
          </cell>
          <cell r="F102">
            <v>9</v>
          </cell>
          <cell r="G102">
            <v>41</v>
          </cell>
          <cell r="H102">
            <v>32</v>
          </cell>
          <cell r="I102">
            <v>9</v>
          </cell>
          <cell r="J102">
            <v>1</v>
          </cell>
          <cell r="K102">
            <v>1</v>
          </cell>
          <cell r="L102">
            <v>0</v>
          </cell>
          <cell r="M102">
            <v>533</v>
          </cell>
          <cell r="N102">
            <v>420</v>
          </cell>
          <cell r="O102">
            <v>113</v>
          </cell>
        </row>
        <row r="103">
          <cell r="B103" t="str">
            <v>沙洋县</v>
          </cell>
        </row>
        <row r="103">
          <cell r="D103">
            <v>42</v>
          </cell>
          <cell r="E103">
            <v>33</v>
          </cell>
          <cell r="F103">
            <v>9</v>
          </cell>
          <cell r="G103">
            <v>42</v>
          </cell>
          <cell r="H103">
            <v>33</v>
          </cell>
          <cell r="I103">
            <v>9</v>
          </cell>
          <cell r="J103">
            <v>0</v>
          </cell>
          <cell r="K103">
            <v>0</v>
          </cell>
          <cell r="L103">
            <v>0</v>
          </cell>
          <cell r="M103">
            <v>260</v>
          </cell>
          <cell r="N103">
            <v>205</v>
          </cell>
          <cell r="O103">
            <v>55</v>
          </cell>
        </row>
        <row r="104">
          <cell r="B104" t="str">
            <v>孝感市</v>
          </cell>
          <cell r="C104">
            <v>1</v>
          </cell>
          <cell r="D104">
            <v>1268</v>
          </cell>
          <cell r="E104">
            <v>1085</v>
          </cell>
          <cell r="F104">
            <v>183</v>
          </cell>
          <cell r="G104">
            <v>1240</v>
          </cell>
          <cell r="H104">
            <v>1061</v>
          </cell>
          <cell r="I104">
            <v>179</v>
          </cell>
          <cell r="J104">
            <v>28</v>
          </cell>
          <cell r="K104">
            <v>24</v>
          </cell>
          <cell r="L104">
            <v>4</v>
          </cell>
          <cell r="M104">
            <v>4515</v>
          </cell>
          <cell r="N104">
            <v>3794</v>
          </cell>
          <cell r="O104">
            <v>721</v>
          </cell>
        </row>
        <row r="105">
          <cell r="B105" t="str">
            <v>孝感市本级</v>
          </cell>
        </row>
        <row r="105">
          <cell r="D105">
            <v>405</v>
          </cell>
          <cell r="E105">
            <v>365</v>
          </cell>
          <cell r="F105">
            <v>40</v>
          </cell>
          <cell r="G105">
            <v>386</v>
          </cell>
          <cell r="H105">
            <v>348</v>
          </cell>
          <cell r="I105">
            <v>38</v>
          </cell>
          <cell r="J105">
            <v>19</v>
          </cell>
          <cell r="K105">
            <v>17</v>
          </cell>
          <cell r="L105">
            <v>2</v>
          </cell>
          <cell r="M105">
            <v>1638</v>
          </cell>
          <cell r="N105">
            <v>1476</v>
          </cell>
          <cell r="O105">
            <v>162</v>
          </cell>
        </row>
        <row r="106">
          <cell r="B106" t="str">
            <v>孝南区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孝昌县</v>
          </cell>
        </row>
        <row r="107">
          <cell r="D107">
            <v>327</v>
          </cell>
          <cell r="E107">
            <v>277</v>
          </cell>
          <cell r="F107">
            <v>50</v>
          </cell>
          <cell r="G107">
            <v>327</v>
          </cell>
          <cell r="H107">
            <v>277</v>
          </cell>
          <cell r="I107">
            <v>50</v>
          </cell>
          <cell r="J107">
            <v>0</v>
          </cell>
          <cell r="K107">
            <v>0</v>
          </cell>
          <cell r="L107">
            <v>0</v>
          </cell>
          <cell r="M107">
            <v>458</v>
          </cell>
          <cell r="N107">
            <v>387</v>
          </cell>
          <cell r="O107">
            <v>71</v>
          </cell>
        </row>
        <row r="108">
          <cell r="B108" t="str">
            <v>大悟县</v>
          </cell>
        </row>
        <row r="108">
          <cell r="D108">
            <v>368</v>
          </cell>
          <cell r="E108">
            <v>312</v>
          </cell>
          <cell r="F108">
            <v>56</v>
          </cell>
          <cell r="G108">
            <v>368</v>
          </cell>
          <cell r="H108">
            <v>312</v>
          </cell>
          <cell r="I108">
            <v>56</v>
          </cell>
          <cell r="J108">
            <v>0</v>
          </cell>
          <cell r="K108">
            <v>0</v>
          </cell>
          <cell r="L108">
            <v>0</v>
          </cell>
          <cell r="M108">
            <v>479</v>
          </cell>
          <cell r="N108">
            <v>405</v>
          </cell>
          <cell r="O108">
            <v>74</v>
          </cell>
        </row>
        <row r="109">
          <cell r="B109" t="str">
            <v>安陆市</v>
          </cell>
        </row>
        <row r="109">
          <cell r="D109">
            <v>72</v>
          </cell>
          <cell r="E109">
            <v>56</v>
          </cell>
          <cell r="F109">
            <v>16</v>
          </cell>
          <cell r="G109">
            <v>63</v>
          </cell>
          <cell r="H109">
            <v>49</v>
          </cell>
          <cell r="I109">
            <v>14</v>
          </cell>
          <cell r="J109">
            <v>9</v>
          </cell>
          <cell r="K109">
            <v>7</v>
          </cell>
          <cell r="L109">
            <v>2</v>
          </cell>
          <cell r="M109">
            <v>644</v>
          </cell>
          <cell r="N109">
            <v>506</v>
          </cell>
          <cell r="O109">
            <v>138</v>
          </cell>
        </row>
        <row r="110">
          <cell r="B110" t="str">
            <v>云梦县</v>
          </cell>
        </row>
        <row r="110">
          <cell r="D110">
            <v>22</v>
          </cell>
          <cell r="E110">
            <v>17</v>
          </cell>
          <cell r="F110">
            <v>5</v>
          </cell>
          <cell r="G110">
            <v>22</v>
          </cell>
          <cell r="H110">
            <v>17</v>
          </cell>
          <cell r="I110">
            <v>5</v>
          </cell>
          <cell r="J110">
            <v>0</v>
          </cell>
          <cell r="K110">
            <v>0</v>
          </cell>
          <cell r="L110">
            <v>0</v>
          </cell>
          <cell r="M110">
            <v>268</v>
          </cell>
          <cell r="N110">
            <v>211</v>
          </cell>
          <cell r="O110">
            <v>57</v>
          </cell>
        </row>
        <row r="111">
          <cell r="B111" t="str">
            <v>应城市</v>
          </cell>
        </row>
        <row r="111">
          <cell r="D111">
            <v>11</v>
          </cell>
          <cell r="E111">
            <v>9</v>
          </cell>
          <cell r="F111">
            <v>2</v>
          </cell>
          <cell r="G111">
            <v>11</v>
          </cell>
          <cell r="H111">
            <v>9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238</v>
          </cell>
          <cell r="N111">
            <v>187</v>
          </cell>
          <cell r="O111">
            <v>51</v>
          </cell>
        </row>
        <row r="112">
          <cell r="B112" t="str">
            <v>汉川市</v>
          </cell>
        </row>
        <row r="112">
          <cell r="D112">
            <v>63</v>
          </cell>
          <cell r="E112">
            <v>49</v>
          </cell>
          <cell r="F112">
            <v>14</v>
          </cell>
          <cell r="G112">
            <v>63</v>
          </cell>
          <cell r="H112">
            <v>49</v>
          </cell>
          <cell r="I112">
            <v>14</v>
          </cell>
          <cell r="J112">
            <v>0</v>
          </cell>
          <cell r="K112">
            <v>0</v>
          </cell>
          <cell r="L112">
            <v>0</v>
          </cell>
          <cell r="M112">
            <v>790</v>
          </cell>
          <cell r="N112">
            <v>622</v>
          </cell>
          <cell r="O112">
            <v>168</v>
          </cell>
        </row>
        <row r="113">
          <cell r="B113" t="str">
            <v>黄冈市</v>
          </cell>
          <cell r="C113">
            <v>1</v>
          </cell>
          <cell r="D113">
            <v>3703</v>
          </cell>
          <cell r="E113">
            <v>3161</v>
          </cell>
          <cell r="F113">
            <v>542</v>
          </cell>
          <cell r="G113">
            <v>3134</v>
          </cell>
          <cell r="H113">
            <v>2676</v>
          </cell>
          <cell r="I113">
            <v>458</v>
          </cell>
          <cell r="J113">
            <v>569</v>
          </cell>
          <cell r="K113">
            <v>485</v>
          </cell>
          <cell r="L113">
            <v>84</v>
          </cell>
          <cell r="M113">
            <v>8490</v>
          </cell>
          <cell r="N113">
            <v>7119</v>
          </cell>
          <cell r="O113">
            <v>1371</v>
          </cell>
        </row>
        <row r="114">
          <cell r="B114" t="str">
            <v>黄冈市本级</v>
          </cell>
        </row>
        <row r="114">
          <cell r="D114">
            <v>424</v>
          </cell>
          <cell r="E114">
            <v>387</v>
          </cell>
          <cell r="F114">
            <v>37</v>
          </cell>
          <cell r="G114">
            <v>365</v>
          </cell>
          <cell r="H114">
            <v>334</v>
          </cell>
          <cell r="I114">
            <v>31</v>
          </cell>
          <cell r="J114">
            <v>59</v>
          </cell>
          <cell r="K114">
            <v>53</v>
          </cell>
          <cell r="L114">
            <v>6</v>
          </cell>
          <cell r="M114">
            <v>1302</v>
          </cell>
          <cell r="N114">
            <v>1177</v>
          </cell>
          <cell r="O114">
            <v>125</v>
          </cell>
        </row>
        <row r="115">
          <cell r="B115" t="str">
            <v>黄州区</v>
          </cell>
        </row>
        <row r="115">
          <cell r="D115">
            <v>-2</v>
          </cell>
          <cell r="E115">
            <v>-1</v>
          </cell>
          <cell r="F115">
            <v>-1</v>
          </cell>
          <cell r="G115">
            <v>-2</v>
          </cell>
          <cell r="H115">
            <v>-1</v>
          </cell>
          <cell r="I115">
            <v>-1</v>
          </cell>
          <cell r="J115">
            <v>0</v>
          </cell>
          <cell r="K115">
            <v>0</v>
          </cell>
          <cell r="L115">
            <v>0</v>
          </cell>
          <cell r="M115">
            <v>16</v>
          </cell>
          <cell r="N115">
            <v>12</v>
          </cell>
          <cell r="O115">
            <v>4</v>
          </cell>
        </row>
        <row r="116">
          <cell r="B116" t="str">
            <v>团风县</v>
          </cell>
        </row>
        <row r="116">
          <cell r="D116">
            <v>127</v>
          </cell>
          <cell r="E116">
            <v>107</v>
          </cell>
          <cell r="F116">
            <v>20</v>
          </cell>
          <cell r="G116">
            <v>127</v>
          </cell>
          <cell r="H116">
            <v>107</v>
          </cell>
          <cell r="I116">
            <v>20</v>
          </cell>
          <cell r="J116">
            <v>0</v>
          </cell>
          <cell r="K116">
            <v>0</v>
          </cell>
          <cell r="L116">
            <v>0</v>
          </cell>
          <cell r="M116">
            <v>163</v>
          </cell>
          <cell r="N116">
            <v>138</v>
          </cell>
          <cell r="O116">
            <v>25</v>
          </cell>
        </row>
        <row r="117">
          <cell r="B117" t="str">
            <v>红安县</v>
          </cell>
        </row>
        <row r="117">
          <cell r="D117">
            <v>397</v>
          </cell>
          <cell r="E117">
            <v>336</v>
          </cell>
          <cell r="F117">
            <v>61</v>
          </cell>
          <cell r="G117">
            <v>296</v>
          </cell>
          <cell r="H117">
            <v>251</v>
          </cell>
          <cell r="I117">
            <v>45</v>
          </cell>
          <cell r="J117">
            <v>101</v>
          </cell>
          <cell r="K117">
            <v>85</v>
          </cell>
          <cell r="L117">
            <v>16</v>
          </cell>
          <cell r="M117">
            <v>593</v>
          </cell>
          <cell r="N117">
            <v>502</v>
          </cell>
          <cell r="O117">
            <v>91</v>
          </cell>
        </row>
        <row r="118">
          <cell r="B118" t="str">
            <v>麻城市</v>
          </cell>
        </row>
        <row r="118">
          <cell r="D118">
            <v>844</v>
          </cell>
          <cell r="E118">
            <v>714</v>
          </cell>
          <cell r="F118">
            <v>130</v>
          </cell>
          <cell r="G118">
            <v>731</v>
          </cell>
          <cell r="H118">
            <v>618</v>
          </cell>
          <cell r="I118">
            <v>113</v>
          </cell>
          <cell r="J118">
            <v>113</v>
          </cell>
          <cell r="K118">
            <v>96</v>
          </cell>
          <cell r="L118">
            <v>17</v>
          </cell>
          <cell r="M118">
            <v>1138</v>
          </cell>
          <cell r="N118">
            <v>960</v>
          </cell>
          <cell r="O118">
            <v>178</v>
          </cell>
        </row>
        <row r="119">
          <cell r="B119" t="str">
            <v>罗田县</v>
          </cell>
        </row>
        <row r="119">
          <cell r="D119">
            <v>596</v>
          </cell>
          <cell r="E119">
            <v>505</v>
          </cell>
          <cell r="F119">
            <v>91</v>
          </cell>
          <cell r="G119">
            <v>543</v>
          </cell>
          <cell r="H119">
            <v>460</v>
          </cell>
          <cell r="I119">
            <v>83</v>
          </cell>
          <cell r="J119">
            <v>53</v>
          </cell>
          <cell r="K119">
            <v>45</v>
          </cell>
          <cell r="L119">
            <v>8</v>
          </cell>
          <cell r="M119">
            <v>794</v>
          </cell>
          <cell r="N119">
            <v>671</v>
          </cell>
          <cell r="O119">
            <v>123</v>
          </cell>
        </row>
        <row r="120">
          <cell r="B120" t="str">
            <v>英山县</v>
          </cell>
        </row>
        <row r="120">
          <cell r="D120">
            <v>394</v>
          </cell>
          <cell r="E120">
            <v>334</v>
          </cell>
          <cell r="F120">
            <v>60</v>
          </cell>
          <cell r="G120">
            <v>394</v>
          </cell>
          <cell r="H120">
            <v>334</v>
          </cell>
          <cell r="I120">
            <v>60</v>
          </cell>
          <cell r="J120">
            <v>0</v>
          </cell>
          <cell r="K120">
            <v>0</v>
          </cell>
          <cell r="L120">
            <v>0</v>
          </cell>
          <cell r="M120">
            <v>605</v>
          </cell>
          <cell r="N120">
            <v>512</v>
          </cell>
          <cell r="O120">
            <v>93</v>
          </cell>
        </row>
        <row r="121">
          <cell r="B121" t="str">
            <v>浠水县</v>
          </cell>
        </row>
        <row r="121">
          <cell r="D121">
            <v>86</v>
          </cell>
          <cell r="E121">
            <v>84</v>
          </cell>
          <cell r="F121">
            <v>2</v>
          </cell>
          <cell r="G121">
            <v>86</v>
          </cell>
          <cell r="H121">
            <v>84</v>
          </cell>
          <cell r="I121">
            <v>2</v>
          </cell>
          <cell r="J121">
            <v>0</v>
          </cell>
          <cell r="K121">
            <v>0</v>
          </cell>
          <cell r="L121">
            <v>0</v>
          </cell>
          <cell r="M121">
            <v>715</v>
          </cell>
          <cell r="N121">
            <v>605</v>
          </cell>
          <cell r="O121">
            <v>110</v>
          </cell>
        </row>
        <row r="122">
          <cell r="B122" t="str">
            <v>蕲春县</v>
          </cell>
        </row>
        <row r="122">
          <cell r="D122">
            <v>601</v>
          </cell>
          <cell r="E122">
            <v>510</v>
          </cell>
          <cell r="F122">
            <v>91</v>
          </cell>
          <cell r="G122">
            <v>359</v>
          </cell>
          <cell r="H122">
            <v>305</v>
          </cell>
          <cell r="I122">
            <v>54</v>
          </cell>
          <cell r="J122">
            <v>242</v>
          </cell>
          <cell r="K122">
            <v>205</v>
          </cell>
          <cell r="L122">
            <v>37</v>
          </cell>
          <cell r="M122">
            <v>854</v>
          </cell>
          <cell r="N122">
            <v>723</v>
          </cell>
          <cell r="O122">
            <v>131</v>
          </cell>
        </row>
        <row r="123">
          <cell r="B123" t="str">
            <v>武穴市</v>
          </cell>
        </row>
        <row r="123">
          <cell r="D123">
            <v>94</v>
          </cell>
          <cell r="E123">
            <v>74</v>
          </cell>
          <cell r="F123">
            <v>20</v>
          </cell>
          <cell r="G123">
            <v>94</v>
          </cell>
          <cell r="H123">
            <v>74</v>
          </cell>
          <cell r="I123">
            <v>20</v>
          </cell>
          <cell r="J123">
            <v>0</v>
          </cell>
          <cell r="K123">
            <v>0</v>
          </cell>
          <cell r="L123">
            <v>0</v>
          </cell>
          <cell r="M123">
            <v>1293</v>
          </cell>
          <cell r="N123">
            <v>1018</v>
          </cell>
          <cell r="O123">
            <v>275</v>
          </cell>
        </row>
        <row r="124">
          <cell r="B124" t="str">
            <v>黄梅县</v>
          </cell>
        </row>
        <row r="124">
          <cell r="D124">
            <v>142</v>
          </cell>
          <cell r="E124">
            <v>111</v>
          </cell>
          <cell r="F124">
            <v>31</v>
          </cell>
          <cell r="G124">
            <v>141</v>
          </cell>
          <cell r="H124">
            <v>110</v>
          </cell>
          <cell r="I124">
            <v>31</v>
          </cell>
          <cell r="J124">
            <v>1</v>
          </cell>
          <cell r="K124">
            <v>1</v>
          </cell>
          <cell r="L124">
            <v>0</v>
          </cell>
          <cell r="M124">
            <v>1017</v>
          </cell>
          <cell r="N124">
            <v>801</v>
          </cell>
          <cell r="O124">
            <v>216</v>
          </cell>
        </row>
        <row r="125">
          <cell r="B125" t="str">
            <v>咸宁市</v>
          </cell>
          <cell r="C125">
            <v>1</v>
          </cell>
          <cell r="D125">
            <v>888</v>
          </cell>
          <cell r="E125">
            <v>770</v>
          </cell>
          <cell r="F125">
            <v>118</v>
          </cell>
          <cell r="G125">
            <v>679</v>
          </cell>
          <cell r="H125">
            <v>583</v>
          </cell>
          <cell r="I125">
            <v>96</v>
          </cell>
          <cell r="J125">
            <v>209</v>
          </cell>
          <cell r="K125">
            <v>187</v>
          </cell>
          <cell r="L125">
            <v>22</v>
          </cell>
          <cell r="M125">
            <v>5132</v>
          </cell>
          <cell r="N125">
            <v>4386</v>
          </cell>
          <cell r="O125">
            <v>746</v>
          </cell>
        </row>
        <row r="126">
          <cell r="B126" t="str">
            <v>咸宁市本级</v>
          </cell>
        </row>
        <row r="126">
          <cell r="D126">
            <v>333</v>
          </cell>
          <cell r="E126">
            <v>304</v>
          </cell>
          <cell r="F126">
            <v>29</v>
          </cell>
          <cell r="G126">
            <v>153</v>
          </cell>
          <cell r="H126">
            <v>141</v>
          </cell>
          <cell r="I126">
            <v>12</v>
          </cell>
          <cell r="J126">
            <v>180</v>
          </cell>
          <cell r="K126">
            <v>163</v>
          </cell>
          <cell r="L126">
            <v>17</v>
          </cell>
          <cell r="M126">
            <v>2258</v>
          </cell>
          <cell r="N126">
            <v>2040</v>
          </cell>
          <cell r="O126">
            <v>218</v>
          </cell>
        </row>
        <row r="127">
          <cell r="B127" t="str">
            <v>嘉鱼县</v>
          </cell>
        </row>
        <row r="127">
          <cell r="D127">
            <v>23</v>
          </cell>
          <cell r="E127">
            <v>18</v>
          </cell>
          <cell r="F127">
            <v>5</v>
          </cell>
          <cell r="G127">
            <v>23</v>
          </cell>
          <cell r="H127">
            <v>18</v>
          </cell>
          <cell r="I127">
            <v>5</v>
          </cell>
          <cell r="J127">
            <v>0</v>
          </cell>
          <cell r="K127">
            <v>0</v>
          </cell>
          <cell r="L127">
            <v>0</v>
          </cell>
          <cell r="M127">
            <v>157</v>
          </cell>
          <cell r="N127">
            <v>123</v>
          </cell>
          <cell r="O127">
            <v>34</v>
          </cell>
        </row>
        <row r="128">
          <cell r="B128" t="str">
            <v>赤壁市</v>
          </cell>
        </row>
        <row r="128">
          <cell r="D128">
            <v>107</v>
          </cell>
          <cell r="E128">
            <v>84</v>
          </cell>
          <cell r="F128">
            <v>23</v>
          </cell>
          <cell r="G128">
            <v>99</v>
          </cell>
          <cell r="H128">
            <v>78</v>
          </cell>
          <cell r="I128">
            <v>21</v>
          </cell>
          <cell r="J128">
            <v>8</v>
          </cell>
          <cell r="K128">
            <v>6</v>
          </cell>
          <cell r="L128">
            <v>2</v>
          </cell>
          <cell r="M128">
            <v>898</v>
          </cell>
          <cell r="N128">
            <v>707</v>
          </cell>
          <cell r="O128">
            <v>191</v>
          </cell>
        </row>
        <row r="129">
          <cell r="B129" t="str">
            <v>通城县</v>
          </cell>
        </row>
        <row r="129">
          <cell r="D129">
            <v>93</v>
          </cell>
          <cell r="E129">
            <v>73</v>
          </cell>
          <cell r="F129">
            <v>20</v>
          </cell>
          <cell r="G129">
            <v>93</v>
          </cell>
          <cell r="H129">
            <v>73</v>
          </cell>
          <cell r="I129">
            <v>20</v>
          </cell>
          <cell r="J129">
            <v>0</v>
          </cell>
          <cell r="K129">
            <v>0</v>
          </cell>
          <cell r="L129">
            <v>0</v>
          </cell>
          <cell r="M129">
            <v>383</v>
          </cell>
          <cell r="N129">
            <v>302</v>
          </cell>
          <cell r="O129">
            <v>81</v>
          </cell>
        </row>
        <row r="130">
          <cell r="B130" t="str">
            <v>崇阳县</v>
          </cell>
        </row>
        <row r="130">
          <cell r="D130">
            <v>147</v>
          </cell>
          <cell r="E130">
            <v>134</v>
          </cell>
          <cell r="F130">
            <v>13</v>
          </cell>
          <cell r="G130">
            <v>126</v>
          </cell>
          <cell r="H130">
            <v>116</v>
          </cell>
          <cell r="I130">
            <v>10</v>
          </cell>
          <cell r="J130">
            <v>21</v>
          </cell>
          <cell r="K130">
            <v>18</v>
          </cell>
          <cell r="L130">
            <v>3</v>
          </cell>
          <cell r="M130">
            <v>761</v>
          </cell>
          <cell r="N130">
            <v>643</v>
          </cell>
          <cell r="O130">
            <v>118</v>
          </cell>
        </row>
        <row r="131">
          <cell r="B131" t="str">
            <v>通山县</v>
          </cell>
        </row>
        <row r="131">
          <cell r="D131">
            <v>185</v>
          </cell>
          <cell r="E131">
            <v>157</v>
          </cell>
          <cell r="F131">
            <v>28</v>
          </cell>
          <cell r="G131">
            <v>185</v>
          </cell>
          <cell r="H131">
            <v>157</v>
          </cell>
          <cell r="I131">
            <v>28</v>
          </cell>
          <cell r="J131">
            <v>0</v>
          </cell>
          <cell r="K131">
            <v>0</v>
          </cell>
          <cell r="L131">
            <v>0</v>
          </cell>
          <cell r="M131">
            <v>675</v>
          </cell>
          <cell r="N131">
            <v>571</v>
          </cell>
          <cell r="O131">
            <v>104</v>
          </cell>
        </row>
        <row r="132">
          <cell r="B132" t="str">
            <v>恩施州</v>
          </cell>
          <cell r="C132">
            <v>1</v>
          </cell>
          <cell r="D132">
            <v>4422</v>
          </cell>
          <cell r="E132">
            <v>3846</v>
          </cell>
          <cell r="F132">
            <v>576</v>
          </cell>
          <cell r="G132">
            <v>3860</v>
          </cell>
          <cell r="H132">
            <v>3346</v>
          </cell>
          <cell r="I132">
            <v>514</v>
          </cell>
          <cell r="J132">
            <v>562</v>
          </cell>
          <cell r="K132">
            <v>500</v>
          </cell>
          <cell r="L132">
            <v>62</v>
          </cell>
          <cell r="M132">
            <v>6218</v>
          </cell>
          <cell r="N132">
            <v>5414</v>
          </cell>
          <cell r="O132">
            <v>804</v>
          </cell>
        </row>
        <row r="133">
          <cell r="B133" t="str">
            <v>恩施州本级</v>
          </cell>
        </row>
        <row r="133">
          <cell r="D133">
            <v>809</v>
          </cell>
          <cell r="E133">
            <v>784</v>
          </cell>
          <cell r="F133">
            <v>25</v>
          </cell>
          <cell r="G133">
            <v>593</v>
          </cell>
          <cell r="H133">
            <v>577</v>
          </cell>
          <cell r="I133">
            <v>16</v>
          </cell>
          <cell r="J133">
            <v>216</v>
          </cell>
          <cell r="K133">
            <v>207</v>
          </cell>
          <cell r="L133">
            <v>9</v>
          </cell>
          <cell r="M133">
            <v>1301</v>
          </cell>
          <cell r="N133">
            <v>1253</v>
          </cell>
          <cell r="O133">
            <v>48</v>
          </cell>
        </row>
        <row r="134">
          <cell r="B134" t="str">
            <v>恩施市</v>
          </cell>
        </row>
        <row r="134">
          <cell r="D134">
            <v>534</v>
          </cell>
          <cell r="E134">
            <v>453</v>
          </cell>
          <cell r="F134">
            <v>81</v>
          </cell>
          <cell r="G134">
            <v>534</v>
          </cell>
          <cell r="H134">
            <v>453</v>
          </cell>
          <cell r="I134">
            <v>81</v>
          </cell>
          <cell r="J134">
            <v>0</v>
          </cell>
          <cell r="K134">
            <v>0</v>
          </cell>
          <cell r="L134">
            <v>0</v>
          </cell>
          <cell r="M134">
            <v>715</v>
          </cell>
          <cell r="N134">
            <v>605</v>
          </cell>
          <cell r="O134">
            <v>110</v>
          </cell>
        </row>
        <row r="135">
          <cell r="B135" t="str">
            <v>建始县</v>
          </cell>
        </row>
        <row r="135">
          <cell r="D135">
            <v>530</v>
          </cell>
          <cell r="E135">
            <v>449</v>
          </cell>
          <cell r="F135">
            <v>81</v>
          </cell>
          <cell r="G135">
            <v>530</v>
          </cell>
          <cell r="H135">
            <v>449</v>
          </cell>
          <cell r="I135">
            <v>81</v>
          </cell>
          <cell r="J135">
            <v>0</v>
          </cell>
          <cell r="K135">
            <v>0</v>
          </cell>
          <cell r="L135">
            <v>0</v>
          </cell>
          <cell r="M135">
            <v>718</v>
          </cell>
          <cell r="N135">
            <v>608</v>
          </cell>
          <cell r="O135">
            <v>110</v>
          </cell>
        </row>
        <row r="136">
          <cell r="B136" t="str">
            <v>巴东县</v>
          </cell>
        </row>
        <row r="136">
          <cell r="D136">
            <v>309</v>
          </cell>
          <cell r="E136">
            <v>262</v>
          </cell>
          <cell r="F136">
            <v>47</v>
          </cell>
          <cell r="G136">
            <v>309</v>
          </cell>
          <cell r="H136">
            <v>262</v>
          </cell>
          <cell r="I136">
            <v>47</v>
          </cell>
          <cell r="J136">
            <v>0</v>
          </cell>
          <cell r="K136">
            <v>0</v>
          </cell>
          <cell r="L136">
            <v>0</v>
          </cell>
          <cell r="M136">
            <v>431</v>
          </cell>
          <cell r="N136">
            <v>365</v>
          </cell>
          <cell r="O136">
            <v>66</v>
          </cell>
        </row>
        <row r="137">
          <cell r="B137" t="str">
            <v>利川市</v>
          </cell>
        </row>
        <row r="137">
          <cell r="D137">
            <v>773</v>
          </cell>
          <cell r="E137">
            <v>655</v>
          </cell>
          <cell r="F137">
            <v>118</v>
          </cell>
          <cell r="G137">
            <v>620</v>
          </cell>
          <cell r="H137">
            <v>525</v>
          </cell>
          <cell r="I137">
            <v>95</v>
          </cell>
          <cell r="J137">
            <v>153</v>
          </cell>
          <cell r="K137">
            <v>130</v>
          </cell>
          <cell r="L137">
            <v>23</v>
          </cell>
          <cell r="M137">
            <v>1090</v>
          </cell>
          <cell r="N137">
            <v>921</v>
          </cell>
          <cell r="O137">
            <v>169</v>
          </cell>
        </row>
        <row r="138">
          <cell r="B138" t="str">
            <v>宣恩县</v>
          </cell>
        </row>
        <row r="138">
          <cell r="D138">
            <v>333</v>
          </cell>
          <cell r="E138">
            <v>282</v>
          </cell>
          <cell r="F138">
            <v>51</v>
          </cell>
          <cell r="G138">
            <v>270</v>
          </cell>
          <cell r="H138">
            <v>229</v>
          </cell>
          <cell r="I138">
            <v>41</v>
          </cell>
          <cell r="J138">
            <v>63</v>
          </cell>
          <cell r="K138">
            <v>53</v>
          </cell>
          <cell r="L138">
            <v>10</v>
          </cell>
          <cell r="M138">
            <v>480</v>
          </cell>
          <cell r="N138">
            <v>406</v>
          </cell>
          <cell r="O138">
            <v>74</v>
          </cell>
        </row>
        <row r="139">
          <cell r="B139" t="str">
            <v>咸丰县</v>
          </cell>
        </row>
        <row r="139">
          <cell r="D139">
            <v>619</v>
          </cell>
          <cell r="E139">
            <v>525</v>
          </cell>
          <cell r="F139">
            <v>94</v>
          </cell>
          <cell r="G139">
            <v>489</v>
          </cell>
          <cell r="H139">
            <v>415</v>
          </cell>
          <cell r="I139">
            <v>74</v>
          </cell>
          <cell r="J139">
            <v>130</v>
          </cell>
          <cell r="K139">
            <v>110</v>
          </cell>
          <cell r="L139">
            <v>20</v>
          </cell>
          <cell r="M139">
            <v>798</v>
          </cell>
          <cell r="N139">
            <v>675</v>
          </cell>
          <cell r="O139">
            <v>123</v>
          </cell>
        </row>
        <row r="140">
          <cell r="B140" t="str">
            <v>来凤县</v>
          </cell>
        </row>
        <row r="140">
          <cell r="D140">
            <v>349</v>
          </cell>
          <cell r="E140">
            <v>296</v>
          </cell>
          <cell r="F140">
            <v>53</v>
          </cell>
          <cell r="G140">
            <v>349</v>
          </cell>
          <cell r="H140">
            <v>296</v>
          </cell>
          <cell r="I140">
            <v>53</v>
          </cell>
          <cell r="J140">
            <v>0</v>
          </cell>
          <cell r="K140">
            <v>0</v>
          </cell>
          <cell r="L140">
            <v>0</v>
          </cell>
          <cell r="M140">
            <v>454</v>
          </cell>
          <cell r="N140">
            <v>385</v>
          </cell>
          <cell r="O140">
            <v>69</v>
          </cell>
        </row>
        <row r="141">
          <cell r="B141" t="str">
            <v>鹤峰县</v>
          </cell>
        </row>
        <row r="141">
          <cell r="D141">
            <v>166</v>
          </cell>
          <cell r="E141">
            <v>140</v>
          </cell>
          <cell r="F141">
            <v>26</v>
          </cell>
          <cell r="G141">
            <v>166</v>
          </cell>
          <cell r="H141">
            <v>140</v>
          </cell>
          <cell r="I141">
            <v>26</v>
          </cell>
          <cell r="J141">
            <v>0</v>
          </cell>
          <cell r="K141">
            <v>0</v>
          </cell>
          <cell r="L141">
            <v>0</v>
          </cell>
          <cell r="M141">
            <v>231</v>
          </cell>
          <cell r="N141">
            <v>196</v>
          </cell>
          <cell r="O141">
            <v>35</v>
          </cell>
        </row>
        <row r="142">
          <cell r="B142" t="str">
            <v>随州市</v>
          </cell>
          <cell r="C142">
            <v>1</v>
          </cell>
          <cell r="D142">
            <v>298</v>
          </cell>
          <cell r="E142">
            <v>244</v>
          </cell>
          <cell r="F142">
            <v>54</v>
          </cell>
          <cell r="G142">
            <v>240</v>
          </cell>
          <cell r="H142">
            <v>192</v>
          </cell>
          <cell r="I142">
            <v>48</v>
          </cell>
          <cell r="J142">
            <v>58</v>
          </cell>
          <cell r="K142">
            <v>52</v>
          </cell>
          <cell r="L142">
            <v>6</v>
          </cell>
          <cell r="M142">
            <v>2073</v>
          </cell>
          <cell r="N142">
            <v>1705</v>
          </cell>
          <cell r="O142">
            <v>368</v>
          </cell>
        </row>
        <row r="143">
          <cell r="B143" t="str">
            <v>随州市本级</v>
          </cell>
        </row>
        <row r="143">
          <cell r="D143">
            <v>68</v>
          </cell>
          <cell r="E143">
            <v>62</v>
          </cell>
          <cell r="F143">
            <v>6</v>
          </cell>
          <cell r="G143">
            <v>10</v>
          </cell>
          <cell r="H143">
            <v>10</v>
          </cell>
          <cell r="I143">
            <v>0</v>
          </cell>
          <cell r="J143">
            <v>58</v>
          </cell>
          <cell r="K143">
            <v>52</v>
          </cell>
          <cell r="L143">
            <v>6</v>
          </cell>
          <cell r="M143">
            <v>646</v>
          </cell>
          <cell r="N143">
            <v>580</v>
          </cell>
          <cell r="O143">
            <v>66</v>
          </cell>
        </row>
        <row r="144">
          <cell r="B144" t="str">
            <v>曾都区</v>
          </cell>
        </row>
        <row r="144">
          <cell r="D144">
            <v>33</v>
          </cell>
          <cell r="E144">
            <v>26</v>
          </cell>
          <cell r="F144">
            <v>7</v>
          </cell>
          <cell r="G144">
            <v>33</v>
          </cell>
          <cell r="H144">
            <v>26</v>
          </cell>
          <cell r="I144">
            <v>7</v>
          </cell>
          <cell r="J144">
            <v>0</v>
          </cell>
          <cell r="K144">
            <v>0</v>
          </cell>
          <cell r="L144">
            <v>0</v>
          </cell>
          <cell r="M144">
            <v>449</v>
          </cell>
          <cell r="N144">
            <v>353</v>
          </cell>
          <cell r="O144">
            <v>96</v>
          </cell>
        </row>
        <row r="145">
          <cell r="B145" t="str">
            <v>广水市</v>
          </cell>
        </row>
        <row r="145">
          <cell r="D145">
            <v>60</v>
          </cell>
          <cell r="E145">
            <v>48</v>
          </cell>
          <cell r="F145">
            <v>12</v>
          </cell>
          <cell r="G145">
            <v>60</v>
          </cell>
          <cell r="H145">
            <v>48</v>
          </cell>
          <cell r="I145">
            <v>12</v>
          </cell>
          <cell r="J145">
            <v>0</v>
          </cell>
          <cell r="K145">
            <v>0</v>
          </cell>
          <cell r="L145">
            <v>0</v>
          </cell>
          <cell r="M145">
            <v>655</v>
          </cell>
          <cell r="N145">
            <v>518</v>
          </cell>
          <cell r="O145">
            <v>137</v>
          </cell>
        </row>
        <row r="146">
          <cell r="B146" t="str">
            <v>随县</v>
          </cell>
        </row>
        <row r="146">
          <cell r="D146">
            <v>137</v>
          </cell>
          <cell r="E146">
            <v>108</v>
          </cell>
          <cell r="F146">
            <v>29</v>
          </cell>
          <cell r="G146">
            <v>137</v>
          </cell>
          <cell r="H146">
            <v>108</v>
          </cell>
          <cell r="I146">
            <v>29</v>
          </cell>
          <cell r="J146">
            <v>0</v>
          </cell>
        </row>
        <row r="146">
          <cell r="M146">
            <v>323</v>
          </cell>
          <cell r="N146">
            <v>254</v>
          </cell>
          <cell r="O146">
            <v>69</v>
          </cell>
        </row>
        <row r="147">
          <cell r="B147" t="str">
            <v>仙桃市</v>
          </cell>
        </row>
        <row r="147">
          <cell r="D147">
            <v>105</v>
          </cell>
          <cell r="E147">
            <v>83</v>
          </cell>
          <cell r="F147">
            <v>22</v>
          </cell>
          <cell r="G147">
            <v>71</v>
          </cell>
          <cell r="H147">
            <v>56</v>
          </cell>
          <cell r="I147">
            <v>15</v>
          </cell>
          <cell r="J147">
            <v>34</v>
          </cell>
          <cell r="K147">
            <v>27</v>
          </cell>
          <cell r="L147">
            <v>7</v>
          </cell>
          <cell r="M147">
            <v>1117</v>
          </cell>
          <cell r="N147">
            <v>878</v>
          </cell>
          <cell r="O147">
            <v>239</v>
          </cell>
        </row>
        <row r="148">
          <cell r="B148" t="str">
            <v>天门市</v>
          </cell>
        </row>
        <row r="148">
          <cell r="D148">
            <v>83</v>
          </cell>
          <cell r="E148">
            <v>65</v>
          </cell>
          <cell r="F148">
            <v>18</v>
          </cell>
          <cell r="G148">
            <v>63</v>
          </cell>
          <cell r="H148">
            <v>49</v>
          </cell>
          <cell r="I148">
            <v>14</v>
          </cell>
          <cell r="J148">
            <v>20</v>
          </cell>
          <cell r="K148">
            <v>16</v>
          </cell>
          <cell r="L148">
            <v>4</v>
          </cell>
          <cell r="M148">
            <v>800</v>
          </cell>
          <cell r="N148">
            <v>629</v>
          </cell>
          <cell r="O148">
            <v>171</v>
          </cell>
        </row>
        <row r="149">
          <cell r="B149" t="str">
            <v>潜江市</v>
          </cell>
        </row>
        <row r="149">
          <cell r="D149">
            <v>68</v>
          </cell>
          <cell r="E149">
            <v>54</v>
          </cell>
          <cell r="F149">
            <v>14</v>
          </cell>
          <cell r="G149">
            <v>68</v>
          </cell>
          <cell r="H149">
            <v>54</v>
          </cell>
          <cell r="I149">
            <v>14</v>
          </cell>
          <cell r="J149">
            <v>0</v>
          </cell>
        </row>
        <row r="149">
          <cell r="M149">
            <v>562</v>
          </cell>
          <cell r="N149">
            <v>443</v>
          </cell>
          <cell r="O149">
            <v>119</v>
          </cell>
        </row>
        <row r="150">
          <cell r="B150" t="str">
            <v>神农架林区</v>
          </cell>
        </row>
        <row r="150">
          <cell r="D150">
            <v>3</v>
          </cell>
          <cell r="E150">
            <v>4</v>
          </cell>
          <cell r="F150">
            <v>-1</v>
          </cell>
          <cell r="G150">
            <v>3</v>
          </cell>
          <cell r="H150">
            <v>4</v>
          </cell>
          <cell r="I150">
            <v>-1</v>
          </cell>
          <cell r="J150">
            <v>0</v>
          </cell>
        </row>
        <row r="150">
          <cell r="M150">
            <v>14</v>
          </cell>
          <cell r="N150">
            <v>9</v>
          </cell>
          <cell r="O15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12"/>
  <sheetViews>
    <sheetView showZeros="0" tabSelected="1" view="pageBreakPreview" zoomScaleNormal="100" workbookViewId="0">
      <pane xSplit="1" ySplit="7" topLeftCell="B8" activePane="bottomRight" state="frozenSplit"/>
      <selection/>
      <selection pane="topRight"/>
      <selection pane="bottomLeft"/>
      <selection pane="bottomRight" activeCell="A3" sqref="A3"/>
    </sheetView>
  </sheetViews>
  <sheetFormatPr defaultColWidth="9" defaultRowHeight="13.5"/>
  <cols>
    <col min="1" max="1" width="20.75" style="4" customWidth="1"/>
    <col min="2" max="2" width="11.625" style="5" customWidth="1"/>
    <col min="3" max="3" width="8.125" style="5" customWidth="1"/>
    <col min="4" max="4" width="11.625" style="5" customWidth="1"/>
    <col min="5" max="5" width="10.625" style="4" customWidth="1"/>
    <col min="6" max="6" width="7" style="4" customWidth="1"/>
    <col min="7" max="7" width="5.875" style="4" customWidth="1"/>
    <col min="8" max="8" width="8.75" style="4" customWidth="1"/>
    <col min="9" max="9" width="7" style="4" customWidth="1"/>
    <col min="10" max="10" width="5.875" style="4" customWidth="1"/>
    <col min="11" max="11" width="10.375" style="4" customWidth="1"/>
    <col min="12" max="12" width="8.25" style="4" customWidth="1"/>
    <col min="13" max="13" width="9.25" style="4" customWidth="1"/>
    <col min="14" max="14" width="10.375" style="4" customWidth="1"/>
    <col min="15" max="15" width="8.875" style="4" customWidth="1"/>
    <col min="16" max="16" width="10.375" style="4" customWidth="1"/>
    <col min="17" max="17" width="9.875" style="4" customWidth="1"/>
    <col min="18" max="18" width="9.25" style="4" customWidth="1"/>
    <col min="19" max="19" width="8.375" style="4" customWidth="1"/>
    <col min="20" max="16384" width="9" style="4"/>
  </cols>
  <sheetData>
    <row r="1" spans="1:10">
      <c r="A1" s="6" t="s">
        <v>0</v>
      </c>
      <c r="B1" s="7"/>
      <c r="C1" s="7"/>
      <c r="D1" s="7"/>
      <c r="E1" s="8"/>
      <c r="F1" s="8"/>
      <c r="G1" s="8"/>
      <c r="H1" s="8"/>
      <c r="I1" s="8"/>
      <c r="J1" s="8"/>
    </row>
    <row r="2" ht="27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18" customHeight="1" spans="1:19">
      <c r="A3" s="10"/>
      <c r="B3" s="7"/>
      <c r="C3" s="7"/>
      <c r="D3" s="7"/>
      <c r="G3" s="8"/>
      <c r="H3" s="8"/>
      <c r="I3" s="8"/>
      <c r="R3" s="20" t="s">
        <v>2</v>
      </c>
      <c r="S3" s="20"/>
    </row>
    <row r="4" s="1" customFormat="1" ht="18" customHeight="1" spans="1:19">
      <c r="A4" s="1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s="1" customFormat="1" ht="18" customHeight="1" spans="1:19">
      <c r="A5" s="11"/>
      <c r="B5" s="13" t="s">
        <v>5</v>
      </c>
      <c r="C5" s="11"/>
      <c r="D5" s="11"/>
      <c r="E5" s="11" t="s">
        <v>6</v>
      </c>
      <c r="F5" s="11"/>
      <c r="G5" s="11"/>
      <c r="H5" s="14" t="s">
        <v>7</v>
      </c>
      <c r="I5" s="14"/>
      <c r="J5" s="14"/>
      <c r="K5" s="11" t="s">
        <v>8</v>
      </c>
      <c r="L5" s="11"/>
      <c r="M5" s="11"/>
      <c r="N5" s="14" t="s">
        <v>9</v>
      </c>
      <c r="O5" s="14"/>
      <c r="P5" s="14"/>
      <c r="Q5" s="11" t="s">
        <v>10</v>
      </c>
      <c r="R5" s="11"/>
      <c r="S5" s="11"/>
    </row>
    <row r="6" s="1" customFormat="1" spans="1:19">
      <c r="A6" s="11"/>
      <c r="B6" s="13" t="s">
        <v>5</v>
      </c>
      <c r="C6" s="11" t="s">
        <v>11</v>
      </c>
      <c r="D6" s="11" t="s">
        <v>12</v>
      </c>
      <c r="E6" s="11" t="s">
        <v>13</v>
      </c>
      <c r="F6" s="11" t="s">
        <v>11</v>
      </c>
      <c r="G6" s="11" t="s">
        <v>12</v>
      </c>
      <c r="H6" s="11" t="s">
        <v>13</v>
      </c>
      <c r="I6" s="14" t="s">
        <v>11</v>
      </c>
      <c r="J6" s="14" t="s">
        <v>12</v>
      </c>
      <c r="K6" s="11" t="s">
        <v>13</v>
      </c>
      <c r="L6" s="11" t="s">
        <v>11</v>
      </c>
      <c r="M6" s="11" t="s">
        <v>12</v>
      </c>
      <c r="N6" s="11" t="s">
        <v>13</v>
      </c>
      <c r="O6" s="14" t="s">
        <v>11</v>
      </c>
      <c r="P6" s="14" t="s">
        <v>12</v>
      </c>
      <c r="Q6" s="11" t="s">
        <v>13</v>
      </c>
      <c r="R6" s="11" t="s">
        <v>11</v>
      </c>
      <c r="S6" s="11" t="s">
        <v>12</v>
      </c>
    </row>
    <row r="7" s="1" customFormat="1" spans="1:19">
      <c r="A7" s="11"/>
      <c r="B7" s="13"/>
      <c r="C7" s="11"/>
      <c r="D7" s="11"/>
      <c r="E7" s="11"/>
      <c r="F7" s="11"/>
      <c r="G7" s="11"/>
      <c r="H7" s="11"/>
      <c r="I7" s="14"/>
      <c r="J7" s="14"/>
      <c r="K7" s="11"/>
      <c r="L7" s="11"/>
      <c r="M7" s="11"/>
      <c r="N7" s="11"/>
      <c r="O7" s="14"/>
      <c r="P7" s="14"/>
      <c r="Q7" s="11"/>
      <c r="R7" s="11"/>
      <c r="S7" s="11"/>
    </row>
    <row r="8" s="2" customFormat="1" ht="20" customHeight="1" spans="1:19">
      <c r="A8" s="15" t="s">
        <v>14</v>
      </c>
      <c r="B8" s="16">
        <f>E8+H8+K8+N8+Q8</f>
        <v>375633</v>
      </c>
      <c r="C8" s="16">
        <f>F8+I8+L8+O8+R8</f>
        <v>273806</v>
      </c>
      <c r="D8" s="16">
        <f>G8+J8+M8+P8+S8</f>
        <v>101827</v>
      </c>
      <c r="E8" s="16">
        <f>E9+E10</f>
        <v>19955</v>
      </c>
      <c r="F8" s="16">
        <f t="shared" ref="F8:S8" si="0">F9+F10</f>
        <v>16697</v>
      </c>
      <c r="G8" s="16">
        <f t="shared" si="0"/>
        <v>3258</v>
      </c>
      <c r="H8" s="16">
        <f t="shared" si="0"/>
        <v>12718</v>
      </c>
      <c r="I8" s="16">
        <f t="shared" si="0"/>
        <v>10393</v>
      </c>
      <c r="J8" s="16">
        <f t="shared" si="0"/>
        <v>2325</v>
      </c>
      <c r="K8" s="16">
        <f t="shared" si="0"/>
        <v>18351</v>
      </c>
      <c r="L8" s="16">
        <f t="shared" si="0"/>
        <v>15726</v>
      </c>
      <c r="M8" s="16">
        <f t="shared" si="0"/>
        <v>2625</v>
      </c>
      <c r="N8" s="16">
        <f t="shared" si="0"/>
        <v>66589</v>
      </c>
      <c r="O8" s="16">
        <f t="shared" si="0"/>
        <v>55703</v>
      </c>
      <c r="P8" s="16">
        <f t="shared" si="0"/>
        <v>10886</v>
      </c>
      <c r="Q8" s="16">
        <f t="shared" si="0"/>
        <v>258020</v>
      </c>
      <c r="R8" s="16">
        <f t="shared" si="0"/>
        <v>175287</v>
      </c>
      <c r="S8" s="16">
        <f t="shared" si="0"/>
        <v>82733</v>
      </c>
    </row>
    <row r="9" s="2" customFormat="1" ht="20" customHeight="1" spans="1:19">
      <c r="A9" s="15" t="s">
        <v>15</v>
      </c>
      <c r="B9" s="16">
        <f t="shared" ref="B9:B40" si="1">E9+H9+K9+N9+Q9</f>
        <v>218582</v>
      </c>
      <c r="C9" s="16">
        <f t="shared" ref="C9:C40" si="2">F9+I9+L9+O9+R9</f>
        <v>145822</v>
      </c>
      <c r="D9" s="16">
        <f t="shared" ref="D9:D40" si="3">G9+J9+M9+P9+S9</f>
        <v>72760</v>
      </c>
      <c r="E9" s="16"/>
      <c r="F9" s="16"/>
      <c r="G9" s="16"/>
      <c r="H9" s="16"/>
      <c r="I9" s="16"/>
      <c r="J9" s="16"/>
      <c r="K9" s="16">
        <f>L9+M9</f>
        <v>237</v>
      </c>
      <c r="L9" s="16">
        <v>150</v>
      </c>
      <c r="M9" s="16">
        <v>87</v>
      </c>
      <c r="N9" s="16">
        <f>O9+P9</f>
        <v>1715</v>
      </c>
      <c r="O9" s="16">
        <v>680</v>
      </c>
      <c r="P9" s="16">
        <v>1035</v>
      </c>
      <c r="Q9" s="16">
        <f>R9+S9</f>
        <v>216630</v>
      </c>
      <c r="R9" s="16">
        <v>144992</v>
      </c>
      <c r="S9" s="16">
        <v>71638</v>
      </c>
    </row>
    <row r="10" s="3" customFormat="1" ht="20" customHeight="1" spans="1:19">
      <c r="A10" s="15" t="s">
        <v>16</v>
      </c>
      <c r="B10" s="16">
        <f t="shared" si="1"/>
        <v>157051</v>
      </c>
      <c r="C10" s="16">
        <f t="shared" si="2"/>
        <v>127984</v>
      </c>
      <c r="D10" s="16">
        <f t="shared" si="3"/>
        <v>29067</v>
      </c>
      <c r="E10" s="16">
        <f>E11+E17+E21+E29+E38+E49+E58+E59+E65+E74+E86+E94+E104+E109+E110+E111+E112</f>
        <v>19955</v>
      </c>
      <c r="F10" s="16">
        <f t="shared" ref="F10:S10" si="4">F11+F17+F21+F29+F38+F49+F58+F59+F65+F74+F86+F94+F104+F109+F110+F111+F112</f>
        <v>16697</v>
      </c>
      <c r="G10" s="16">
        <f t="shared" si="4"/>
        <v>3258</v>
      </c>
      <c r="H10" s="16">
        <f t="shared" si="4"/>
        <v>12718</v>
      </c>
      <c r="I10" s="16">
        <f t="shared" si="4"/>
        <v>10393</v>
      </c>
      <c r="J10" s="16">
        <f t="shared" si="4"/>
        <v>2325</v>
      </c>
      <c r="K10" s="16">
        <f t="shared" si="4"/>
        <v>18114</v>
      </c>
      <c r="L10" s="16">
        <f t="shared" si="4"/>
        <v>15576</v>
      </c>
      <c r="M10" s="16">
        <f t="shared" si="4"/>
        <v>2538</v>
      </c>
      <c r="N10" s="16">
        <f t="shared" si="4"/>
        <v>64874</v>
      </c>
      <c r="O10" s="16">
        <f t="shared" si="4"/>
        <v>55023</v>
      </c>
      <c r="P10" s="16">
        <f t="shared" si="4"/>
        <v>9851</v>
      </c>
      <c r="Q10" s="16">
        <f t="shared" si="4"/>
        <v>41390</v>
      </c>
      <c r="R10" s="16">
        <f t="shared" si="4"/>
        <v>30295</v>
      </c>
      <c r="S10" s="16">
        <f t="shared" si="4"/>
        <v>11095</v>
      </c>
    </row>
    <row r="11" s="2" customFormat="1" ht="20" customHeight="1" spans="1:19">
      <c r="A11" s="15" t="s">
        <v>17</v>
      </c>
      <c r="B11" s="16">
        <f t="shared" si="1"/>
        <v>18553</v>
      </c>
      <c r="C11" s="16">
        <f t="shared" si="2"/>
        <v>15048</v>
      </c>
      <c r="D11" s="16">
        <f t="shared" si="3"/>
        <v>3505</v>
      </c>
      <c r="E11" s="16">
        <f>SUM(E12:E16)</f>
        <v>500</v>
      </c>
      <c r="F11" s="16">
        <f t="shared" ref="F11:S11" si="5">SUM(F12:F16)</f>
        <v>423</v>
      </c>
      <c r="G11" s="16">
        <f t="shared" si="5"/>
        <v>77</v>
      </c>
      <c r="H11" s="16">
        <f t="shared" si="5"/>
        <v>265</v>
      </c>
      <c r="I11" s="16">
        <f t="shared" si="5"/>
        <v>215</v>
      </c>
      <c r="J11" s="16">
        <f t="shared" si="5"/>
        <v>50</v>
      </c>
      <c r="K11" s="16">
        <f t="shared" si="5"/>
        <v>884</v>
      </c>
      <c r="L11" s="16">
        <f t="shared" si="5"/>
        <v>781</v>
      </c>
      <c r="M11" s="16">
        <f t="shared" si="5"/>
        <v>103</v>
      </c>
      <c r="N11" s="16">
        <f t="shared" si="5"/>
        <v>8499</v>
      </c>
      <c r="O11" s="16">
        <f t="shared" si="5"/>
        <v>7158</v>
      </c>
      <c r="P11" s="16">
        <f t="shared" si="5"/>
        <v>1341</v>
      </c>
      <c r="Q11" s="16">
        <f t="shared" ref="Q10:Q41" si="6">R11+S11</f>
        <v>8405</v>
      </c>
      <c r="R11" s="16">
        <v>6471</v>
      </c>
      <c r="S11" s="16">
        <v>1934</v>
      </c>
    </row>
    <row r="12" s="3" customFormat="1" ht="20" customHeight="1" spans="1:19">
      <c r="A12" s="17" t="s">
        <v>18</v>
      </c>
      <c r="B12" s="18">
        <f t="shared" si="1"/>
        <v>15936</v>
      </c>
      <c r="C12" s="18">
        <f t="shared" si="2"/>
        <v>13073</v>
      </c>
      <c r="D12" s="18">
        <f t="shared" si="3"/>
        <v>2863</v>
      </c>
      <c r="E12" s="18">
        <f>F12+G12</f>
        <v>210</v>
      </c>
      <c r="F12" s="18">
        <f>VLOOKUP(A12,[1]Sheet3!$A$7:$F$112,6,FALSE)</f>
        <v>192</v>
      </c>
      <c r="G12" s="18">
        <f>VLOOKUP(A12,[1]Sheet3!$A$7:$G$112,7,FALSE)</f>
        <v>18</v>
      </c>
      <c r="H12" s="19">
        <f>I12+J12</f>
        <v>74</v>
      </c>
      <c r="I12" s="18">
        <f>VLOOKUP(A12,[1]Sheet3!$A$7:$I$112,9,FALSE)</f>
        <v>66</v>
      </c>
      <c r="J12" s="18">
        <f>VLOOKUP(A12,[1]Sheet3!$A$7:$J$112,10,FALSE)</f>
        <v>8</v>
      </c>
      <c r="K12" s="18">
        <f>L12+M12</f>
        <v>697</v>
      </c>
      <c r="L12" s="18">
        <f>VLOOKUP(A12,[2]公式版!$B$1:$E$65536,4,FALSE)</f>
        <v>636</v>
      </c>
      <c r="M12" s="18">
        <f>VLOOKUP(A12,[2]公式版!$B$1:$F$65536,5,FALSE)</f>
        <v>61</v>
      </c>
      <c r="N12" s="18">
        <f>O12+P12</f>
        <v>6550</v>
      </c>
      <c r="O12" s="18">
        <f>VLOOKUP(A12,[2]公式版!$B$1:$N$65536,13,FALSE)</f>
        <v>5708</v>
      </c>
      <c r="P12" s="18">
        <f>VLOOKUP(A12,[2]公式版!$B$1:$O$65536,14,FALSE)</f>
        <v>842</v>
      </c>
      <c r="Q12" s="18">
        <f t="shared" si="6"/>
        <v>8405</v>
      </c>
      <c r="R12" s="18">
        <v>6471</v>
      </c>
      <c r="S12" s="18">
        <v>1934</v>
      </c>
    </row>
    <row r="13" s="3" customFormat="1" ht="20" customHeight="1" spans="1:19">
      <c r="A13" s="17" t="s">
        <v>19</v>
      </c>
      <c r="B13" s="18">
        <f t="shared" si="1"/>
        <v>687</v>
      </c>
      <c r="C13" s="18">
        <f t="shared" si="2"/>
        <v>517</v>
      </c>
      <c r="D13" s="18">
        <f t="shared" si="3"/>
        <v>170</v>
      </c>
      <c r="E13" s="18">
        <f t="shared" ref="E13:E44" si="7">F13+G13</f>
        <v>40</v>
      </c>
      <c r="F13" s="18">
        <f>VLOOKUP(A13,[1]Sheet3!$A$7:$F$112,6,FALSE)</f>
        <v>32</v>
      </c>
      <c r="G13" s="18">
        <f>VLOOKUP(A13,[1]Sheet3!$A$7:$G$112,7,FALSE)</f>
        <v>8</v>
      </c>
      <c r="H13" s="19">
        <f t="shared" ref="H13:H44" si="8">I13+J13</f>
        <v>23</v>
      </c>
      <c r="I13" s="18">
        <f>VLOOKUP(A13,[1]Sheet3!$A$7:$I$112,9,FALSE)</f>
        <v>19</v>
      </c>
      <c r="J13" s="18">
        <f>VLOOKUP(A13,[1]Sheet3!$A$7:$J$112,10,FALSE)</f>
        <v>4</v>
      </c>
      <c r="K13" s="18">
        <f t="shared" ref="K13:K44" si="9">L13+M13</f>
        <v>32</v>
      </c>
      <c r="L13" s="18">
        <f>VLOOKUP(A13,[2]公式版!$B$1:$E$65536,4,FALSE)</f>
        <v>25</v>
      </c>
      <c r="M13" s="18">
        <f>VLOOKUP(A13,[2]公式版!$B$1:$F$65536,5,FALSE)</f>
        <v>7</v>
      </c>
      <c r="N13" s="18">
        <f t="shared" ref="N13:N44" si="10">O13+P13</f>
        <v>592</v>
      </c>
      <c r="O13" s="18">
        <f>VLOOKUP(A13,[2]公式版!$B$1:$N$65536,13,FALSE)</f>
        <v>441</v>
      </c>
      <c r="P13" s="18">
        <f>VLOOKUP(A13,[2]公式版!$B$1:$O$65536,14,FALSE)</f>
        <v>151</v>
      </c>
      <c r="Q13" s="18">
        <f t="shared" si="6"/>
        <v>0</v>
      </c>
      <c r="R13" s="18"/>
      <c r="S13" s="18"/>
    </row>
    <row r="14" s="3" customFormat="1" ht="20" customHeight="1" spans="1:19">
      <c r="A14" s="17" t="s">
        <v>20</v>
      </c>
      <c r="B14" s="18">
        <f t="shared" si="1"/>
        <v>360</v>
      </c>
      <c r="C14" s="18">
        <f t="shared" si="2"/>
        <v>270</v>
      </c>
      <c r="D14" s="18">
        <f t="shared" si="3"/>
        <v>90</v>
      </c>
      <c r="E14" s="18">
        <f t="shared" si="7"/>
        <v>54</v>
      </c>
      <c r="F14" s="18">
        <f>VLOOKUP(A14,[1]Sheet3!$A$7:$F$112,6,FALSE)</f>
        <v>42</v>
      </c>
      <c r="G14" s="18">
        <f>VLOOKUP(A14,[1]Sheet3!$A$7:$G$112,7,FALSE)</f>
        <v>12</v>
      </c>
      <c r="H14" s="19">
        <f t="shared" si="8"/>
        <v>27</v>
      </c>
      <c r="I14" s="18">
        <f>VLOOKUP(A14,[1]Sheet3!$A$7:$I$112,9,FALSE)</f>
        <v>21</v>
      </c>
      <c r="J14" s="18">
        <f>VLOOKUP(A14,[1]Sheet3!$A$7:$J$112,10,FALSE)</f>
        <v>6</v>
      </c>
      <c r="K14" s="18">
        <f t="shared" si="9"/>
        <v>17</v>
      </c>
      <c r="L14" s="18">
        <f>VLOOKUP(A14,[2]公式版!$B$1:$E$65536,4,FALSE)</f>
        <v>13</v>
      </c>
      <c r="M14" s="18">
        <f>VLOOKUP(A14,[2]公式版!$B$1:$F$65536,5,FALSE)</f>
        <v>4</v>
      </c>
      <c r="N14" s="18">
        <f t="shared" si="10"/>
        <v>262</v>
      </c>
      <c r="O14" s="18">
        <f>VLOOKUP(A14,[2]公式版!$B$1:$N$65536,13,FALSE)</f>
        <v>194</v>
      </c>
      <c r="P14" s="18">
        <f>VLOOKUP(A14,[2]公式版!$B$1:$O$65536,14,FALSE)</f>
        <v>68</v>
      </c>
      <c r="Q14" s="18">
        <f t="shared" si="6"/>
        <v>0</v>
      </c>
      <c r="R14" s="18"/>
      <c r="S14" s="18"/>
    </row>
    <row r="15" s="3" customFormat="1" ht="20" customHeight="1" spans="1:19">
      <c r="A15" s="17" t="s">
        <v>21</v>
      </c>
      <c r="B15" s="18">
        <f t="shared" si="1"/>
        <v>860</v>
      </c>
      <c r="C15" s="18">
        <f t="shared" si="2"/>
        <v>651</v>
      </c>
      <c r="D15" s="18">
        <f t="shared" si="3"/>
        <v>209</v>
      </c>
      <c r="E15" s="18">
        <f t="shared" si="7"/>
        <v>116</v>
      </c>
      <c r="F15" s="18">
        <f>VLOOKUP(A15,[1]Sheet3!$A$7:$F$112,6,FALSE)</f>
        <v>92</v>
      </c>
      <c r="G15" s="18">
        <f>VLOOKUP(A15,[1]Sheet3!$A$7:$G$112,7,FALSE)</f>
        <v>24</v>
      </c>
      <c r="H15" s="19">
        <f t="shared" si="8"/>
        <v>77</v>
      </c>
      <c r="I15" s="18">
        <f>VLOOKUP(A15,[1]Sheet3!$A$7:$I$112,9,FALSE)</f>
        <v>59</v>
      </c>
      <c r="J15" s="18">
        <f>VLOOKUP(A15,[1]Sheet3!$A$7:$J$112,10,FALSE)</f>
        <v>18</v>
      </c>
      <c r="K15" s="18">
        <f t="shared" si="9"/>
        <v>114</v>
      </c>
      <c r="L15" s="18">
        <f>VLOOKUP(A15,[2]公式版!$B$1:$E$65536,4,FALSE)</f>
        <v>89</v>
      </c>
      <c r="M15" s="18">
        <f>VLOOKUP(A15,[2]公式版!$B$1:$F$65536,5,FALSE)</f>
        <v>25</v>
      </c>
      <c r="N15" s="18">
        <f t="shared" si="10"/>
        <v>553</v>
      </c>
      <c r="O15" s="18">
        <f>VLOOKUP(A15,[2]公式版!$B$1:$N$65536,13,FALSE)</f>
        <v>411</v>
      </c>
      <c r="P15" s="18">
        <f>VLOOKUP(A15,[2]公式版!$B$1:$O$65536,14,FALSE)</f>
        <v>142</v>
      </c>
      <c r="Q15" s="18">
        <f t="shared" si="6"/>
        <v>0</v>
      </c>
      <c r="R15" s="18"/>
      <c r="S15" s="18"/>
    </row>
    <row r="16" s="3" customFormat="1" ht="20" customHeight="1" spans="1:19">
      <c r="A16" s="17" t="s">
        <v>22</v>
      </c>
      <c r="B16" s="18">
        <f t="shared" si="1"/>
        <v>710</v>
      </c>
      <c r="C16" s="18">
        <f t="shared" si="2"/>
        <v>537</v>
      </c>
      <c r="D16" s="18">
        <f t="shared" si="3"/>
        <v>173</v>
      </c>
      <c r="E16" s="18">
        <f t="shared" si="7"/>
        <v>80</v>
      </c>
      <c r="F16" s="18">
        <f>VLOOKUP(A16,[1]Sheet3!$A$7:$F$112,6,FALSE)</f>
        <v>65</v>
      </c>
      <c r="G16" s="18">
        <f>VLOOKUP(A16,[1]Sheet3!$A$7:$G$112,7,FALSE)</f>
        <v>15</v>
      </c>
      <c r="H16" s="19">
        <f t="shared" si="8"/>
        <v>64</v>
      </c>
      <c r="I16" s="18">
        <f>VLOOKUP(A16,[1]Sheet3!$A$7:$I$112,9,FALSE)</f>
        <v>50</v>
      </c>
      <c r="J16" s="18">
        <f>VLOOKUP(A16,[1]Sheet3!$A$7:$J$112,10,FALSE)</f>
        <v>14</v>
      </c>
      <c r="K16" s="18">
        <f t="shared" si="9"/>
        <v>24</v>
      </c>
      <c r="L16" s="18">
        <f>VLOOKUP(A16,[2]公式版!$B$1:$E$65536,4,FALSE)</f>
        <v>18</v>
      </c>
      <c r="M16" s="18">
        <f>VLOOKUP(A16,[2]公式版!$B$1:$F$65536,5,FALSE)</f>
        <v>6</v>
      </c>
      <c r="N16" s="18">
        <f t="shared" si="10"/>
        <v>542</v>
      </c>
      <c r="O16" s="18">
        <f>VLOOKUP(A16,[2]公式版!$B$1:$N$65536,13,FALSE)</f>
        <v>404</v>
      </c>
      <c r="P16" s="18">
        <f>VLOOKUP(A16,[2]公式版!$B$1:$O$65536,14,FALSE)</f>
        <v>138</v>
      </c>
      <c r="Q16" s="18">
        <f t="shared" si="6"/>
        <v>0</v>
      </c>
      <c r="R16" s="18"/>
      <c r="S16" s="18"/>
    </row>
    <row r="17" s="2" customFormat="1" ht="20" customHeight="1" spans="1:19">
      <c r="A17" s="15" t="s">
        <v>23</v>
      </c>
      <c r="B17" s="16">
        <f t="shared" si="1"/>
        <v>5674</v>
      </c>
      <c r="C17" s="16">
        <f t="shared" si="2"/>
        <v>4713</v>
      </c>
      <c r="D17" s="16">
        <f t="shared" si="3"/>
        <v>961</v>
      </c>
      <c r="E17" s="16">
        <f>SUM(E18:E20)</f>
        <v>679</v>
      </c>
      <c r="F17" s="16">
        <f t="shared" ref="F17:S17" si="11">SUM(F18:F20)</f>
        <v>573</v>
      </c>
      <c r="G17" s="16">
        <f t="shared" si="11"/>
        <v>106</v>
      </c>
      <c r="H17" s="16">
        <f t="shared" si="11"/>
        <v>390</v>
      </c>
      <c r="I17" s="16">
        <f t="shared" si="11"/>
        <v>320</v>
      </c>
      <c r="J17" s="16">
        <f t="shared" si="11"/>
        <v>70</v>
      </c>
      <c r="K17" s="16">
        <f t="shared" si="11"/>
        <v>268</v>
      </c>
      <c r="L17" s="16">
        <f t="shared" si="11"/>
        <v>240</v>
      </c>
      <c r="M17" s="16">
        <f t="shared" si="11"/>
        <v>28</v>
      </c>
      <c r="N17" s="16">
        <f t="shared" si="11"/>
        <v>2854</v>
      </c>
      <c r="O17" s="16">
        <f t="shared" si="11"/>
        <v>2456</v>
      </c>
      <c r="P17" s="16">
        <f t="shared" si="11"/>
        <v>398</v>
      </c>
      <c r="Q17" s="16">
        <f t="shared" si="6"/>
        <v>1483</v>
      </c>
      <c r="R17" s="16">
        <v>1124</v>
      </c>
      <c r="S17" s="16">
        <v>359</v>
      </c>
    </row>
    <row r="18" s="3" customFormat="1" ht="20" customHeight="1" spans="1:19">
      <c r="A18" s="17" t="s">
        <v>24</v>
      </c>
      <c r="B18" s="18">
        <f t="shared" si="1"/>
        <v>2946</v>
      </c>
      <c r="C18" s="18">
        <f t="shared" si="2"/>
        <v>2445</v>
      </c>
      <c r="D18" s="18">
        <f t="shared" si="3"/>
        <v>501</v>
      </c>
      <c r="E18" s="18">
        <f t="shared" si="7"/>
        <v>102</v>
      </c>
      <c r="F18" s="18">
        <f>VLOOKUP(A18,[1]Sheet3!$A$7:$F$112,6,FALSE)</f>
        <v>92</v>
      </c>
      <c r="G18" s="18">
        <f>VLOOKUP(A18,[1]Sheet3!$A$7:$G$112,7,FALSE)</f>
        <v>10</v>
      </c>
      <c r="H18" s="19">
        <f t="shared" si="8"/>
        <v>51</v>
      </c>
      <c r="I18" s="18">
        <f>VLOOKUP(A18,[1]Sheet3!$A$7:$I$112,9,FALSE)</f>
        <v>46</v>
      </c>
      <c r="J18" s="18">
        <f>VLOOKUP(A18,[1]Sheet3!$A$7:$J$112,10,FALSE)</f>
        <v>5</v>
      </c>
      <c r="K18" s="18">
        <f t="shared" si="9"/>
        <v>91</v>
      </c>
      <c r="L18" s="18">
        <f>VLOOKUP(A18,[2]公式版!$B$1:$E$65536,4,FALSE)</f>
        <v>83</v>
      </c>
      <c r="M18" s="18">
        <f>VLOOKUP(A18,[2]公式版!$B$1:$F$65536,5,FALSE)</f>
        <v>8</v>
      </c>
      <c r="N18" s="18">
        <f t="shared" si="10"/>
        <v>1219</v>
      </c>
      <c r="O18" s="18">
        <f>VLOOKUP(A18,[2]公式版!$B$1:$N$65536,13,FALSE)</f>
        <v>1100</v>
      </c>
      <c r="P18" s="18">
        <f>VLOOKUP(A18,[2]公式版!$B$1:$O$65536,14,FALSE)</f>
        <v>119</v>
      </c>
      <c r="Q18" s="18">
        <f t="shared" si="6"/>
        <v>1483</v>
      </c>
      <c r="R18" s="18">
        <v>1124</v>
      </c>
      <c r="S18" s="18">
        <v>359</v>
      </c>
    </row>
    <row r="19" s="3" customFormat="1" ht="20" customHeight="1" spans="1:19">
      <c r="A19" s="17" t="s">
        <v>25</v>
      </c>
      <c r="B19" s="18">
        <f t="shared" si="1"/>
        <v>621</v>
      </c>
      <c r="C19" s="18">
        <f t="shared" si="2"/>
        <v>488</v>
      </c>
      <c r="D19" s="18">
        <f t="shared" si="3"/>
        <v>133</v>
      </c>
      <c r="E19" s="18">
        <f t="shared" si="7"/>
        <v>100</v>
      </c>
      <c r="F19" s="18">
        <f>VLOOKUP(A19,[1]Sheet3!$A$7:$F$112,6,FALSE)</f>
        <v>81</v>
      </c>
      <c r="G19" s="18">
        <f>VLOOKUP(A19,[1]Sheet3!$A$7:$G$112,7,FALSE)</f>
        <v>19</v>
      </c>
      <c r="H19" s="19">
        <f t="shared" si="8"/>
        <v>71</v>
      </c>
      <c r="I19" s="18">
        <f>VLOOKUP(A19,[1]Sheet3!$A$7:$I$112,9,FALSE)</f>
        <v>54</v>
      </c>
      <c r="J19" s="18">
        <f>VLOOKUP(A19,[1]Sheet3!$A$7:$J$112,10,FALSE)</f>
        <v>17</v>
      </c>
      <c r="K19" s="18">
        <f t="shared" si="9"/>
        <v>22</v>
      </c>
      <c r="L19" s="18">
        <f>VLOOKUP(A19,[2]公式版!$B$1:$E$65536,4,FALSE)</f>
        <v>17</v>
      </c>
      <c r="M19" s="18">
        <f>VLOOKUP(A19,[2]公式版!$B$1:$F$65536,5,FALSE)</f>
        <v>5</v>
      </c>
      <c r="N19" s="18">
        <f t="shared" si="10"/>
        <v>428</v>
      </c>
      <c r="O19" s="18">
        <f>VLOOKUP(A19,[2]公式版!$B$1:$N$65536,13,FALSE)</f>
        <v>336</v>
      </c>
      <c r="P19" s="18">
        <f>VLOOKUP(A19,[2]公式版!$B$1:$O$65536,14,FALSE)</f>
        <v>92</v>
      </c>
      <c r="Q19" s="18">
        <f t="shared" si="6"/>
        <v>0</v>
      </c>
      <c r="R19" s="18"/>
      <c r="S19" s="18"/>
    </row>
    <row r="20" s="3" customFormat="1" ht="20" customHeight="1" spans="1:19">
      <c r="A20" s="17" t="s">
        <v>26</v>
      </c>
      <c r="B20" s="18">
        <f t="shared" si="1"/>
        <v>2107</v>
      </c>
      <c r="C20" s="18">
        <f t="shared" si="2"/>
        <v>1780</v>
      </c>
      <c r="D20" s="18">
        <f t="shared" si="3"/>
        <v>327</v>
      </c>
      <c r="E20" s="18">
        <f t="shared" si="7"/>
        <v>477</v>
      </c>
      <c r="F20" s="18">
        <f>VLOOKUP(A20,[1]Sheet3!$A$7:$F$112,6,FALSE)</f>
        <v>400</v>
      </c>
      <c r="G20" s="18">
        <f>VLOOKUP(A20,[1]Sheet3!$A$7:$G$112,7,FALSE)</f>
        <v>77</v>
      </c>
      <c r="H20" s="19">
        <f t="shared" si="8"/>
        <v>268</v>
      </c>
      <c r="I20" s="18">
        <f>VLOOKUP(A20,[1]Sheet3!$A$7:$I$112,9,FALSE)</f>
        <v>220</v>
      </c>
      <c r="J20" s="18">
        <f>VLOOKUP(A20,[1]Sheet3!$A$7:$J$112,10,FALSE)</f>
        <v>48</v>
      </c>
      <c r="K20" s="18">
        <f t="shared" si="9"/>
        <v>155</v>
      </c>
      <c r="L20" s="18">
        <f>VLOOKUP(A20,[2]公式版!$B$1:$E$65536,4,FALSE)</f>
        <v>140</v>
      </c>
      <c r="M20" s="18">
        <f>VLOOKUP(A20,[2]公式版!$B$1:$F$65536,5,FALSE)</f>
        <v>15</v>
      </c>
      <c r="N20" s="18">
        <f t="shared" si="10"/>
        <v>1207</v>
      </c>
      <c r="O20" s="18">
        <f>VLOOKUP(A20,[2]公式版!$B$1:$N$65536,13,FALSE)</f>
        <v>1020</v>
      </c>
      <c r="P20" s="18">
        <f>VLOOKUP(A20,[2]公式版!$B$1:$O$65536,14,FALSE)</f>
        <v>187</v>
      </c>
      <c r="Q20" s="18">
        <f t="shared" si="6"/>
        <v>0</v>
      </c>
      <c r="R20" s="18"/>
      <c r="S20" s="18"/>
    </row>
    <row r="21" s="2" customFormat="1" ht="20" customHeight="1" spans="1:19">
      <c r="A21" s="15" t="s">
        <v>27</v>
      </c>
      <c r="B21" s="16">
        <f t="shared" si="1"/>
        <v>15732</v>
      </c>
      <c r="C21" s="16">
        <f t="shared" si="2"/>
        <v>13190</v>
      </c>
      <c r="D21" s="16">
        <f t="shared" si="3"/>
        <v>2542</v>
      </c>
      <c r="E21" s="16">
        <f>SUM(E22:E28)</f>
        <v>3067</v>
      </c>
      <c r="F21" s="16">
        <f t="shared" ref="F21:S21" si="12">SUM(F22:F28)</f>
        <v>2595</v>
      </c>
      <c r="G21" s="16">
        <f t="shared" si="12"/>
        <v>472</v>
      </c>
      <c r="H21" s="16">
        <f t="shared" si="12"/>
        <v>2220</v>
      </c>
      <c r="I21" s="16">
        <f t="shared" si="12"/>
        <v>1838</v>
      </c>
      <c r="J21" s="16">
        <f t="shared" si="12"/>
        <v>382</v>
      </c>
      <c r="K21" s="16">
        <f t="shared" si="12"/>
        <v>3083</v>
      </c>
      <c r="L21" s="16">
        <f t="shared" si="12"/>
        <v>2639</v>
      </c>
      <c r="M21" s="16">
        <f t="shared" si="12"/>
        <v>444</v>
      </c>
      <c r="N21" s="16">
        <f t="shared" si="12"/>
        <v>5454</v>
      </c>
      <c r="O21" s="16">
        <f t="shared" si="12"/>
        <v>4707</v>
      </c>
      <c r="P21" s="16">
        <f t="shared" si="12"/>
        <v>747</v>
      </c>
      <c r="Q21" s="16">
        <f t="shared" si="6"/>
        <v>1908</v>
      </c>
      <c r="R21" s="16">
        <v>1411</v>
      </c>
      <c r="S21" s="16">
        <v>497</v>
      </c>
    </row>
    <row r="22" s="3" customFormat="1" ht="20" customHeight="1" spans="1:19">
      <c r="A22" s="17" t="s">
        <v>28</v>
      </c>
      <c r="B22" s="18">
        <f t="shared" si="1"/>
        <v>4577</v>
      </c>
      <c r="C22" s="18">
        <f t="shared" si="2"/>
        <v>3826</v>
      </c>
      <c r="D22" s="18">
        <f t="shared" si="3"/>
        <v>751</v>
      </c>
      <c r="E22" s="18">
        <f t="shared" si="7"/>
        <v>336</v>
      </c>
      <c r="F22" s="18">
        <f>VLOOKUP(A22,[1]Sheet3!$A$7:$F$112,6,FALSE)</f>
        <v>306</v>
      </c>
      <c r="G22" s="18">
        <f>VLOOKUP(A22,[1]Sheet3!$A$7:$G$112,7,FALSE)</f>
        <v>30</v>
      </c>
      <c r="H22" s="19">
        <f t="shared" si="8"/>
        <v>245</v>
      </c>
      <c r="I22" s="18">
        <f>VLOOKUP(A22,[1]Sheet3!$A$7:$I$112,9,FALSE)</f>
        <v>219</v>
      </c>
      <c r="J22" s="18">
        <f>VLOOKUP(A22,[1]Sheet3!$A$7:$J$112,10,FALSE)</f>
        <v>26</v>
      </c>
      <c r="K22" s="18">
        <f t="shared" si="9"/>
        <v>423</v>
      </c>
      <c r="L22" s="18">
        <f>VLOOKUP(A22,[2]公式版!$B$1:$E$65536,4,FALSE)</f>
        <v>388</v>
      </c>
      <c r="M22" s="18">
        <f>VLOOKUP(A22,[2]公式版!$B$1:$F$65536,5,FALSE)</f>
        <v>35</v>
      </c>
      <c r="N22" s="18">
        <f t="shared" si="10"/>
        <v>1665</v>
      </c>
      <c r="O22" s="18">
        <f>VLOOKUP(A22,[2]公式版!$B$1:$N$65536,13,FALSE)</f>
        <v>1502</v>
      </c>
      <c r="P22" s="18">
        <f>VLOOKUP(A22,[2]公式版!$B$1:$O$65536,14,FALSE)</f>
        <v>163</v>
      </c>
      <c r="Q22" s="18">
        <f t="shared" si="6"/>
        <v>1908</v>
      </c>
      <c r="R22" s="18">
        <v>1411</v>
      </c>
      <c r="S22" s="18">
        <v>497</v>
      </c>
    </row>
    <row r="23" s="3" customFormat="1" ht="20" customHeight="1" spans="1:19">
      <c r="A23" s="17" t="s">
        <v>29</v>
      </c>
      <c r="B23" s="18">
        <f t="shared" si="1"/>
        <v>3139</v>
      </c>
      <c r="C23" s="18">
        <f t="shared" si="2"/>
        <v>2641</v>
      </c>
      <c r="D23" s="18">
        <f t="shared" si="3"/>
        <v>498</v>
      </c>
      <c r="E23" s="18">
        <f t="shared" si="7"/>
        <v>595</v>
      </c>
      <c r="F23" s="18">
        <f>VLOOKUP(A23,[1]Sheet3!$A$7:$F$112,6,FALSE)</f>
        <v>499</v>
      </c>
      <c r="G23" s="18">
        <f>VLOOKUP(A23,[1]Sheet3!$A$7:$G$112,7,FALSE)</f>
        <v>96</v>
      </c>
      <c r="H23" s="19">
        <f t="shared" si="8"/>
        <v>369</v>
      </c>
      <c r="I23" s="18">
        <f>VLOOKUP(A23,[1]Sheet3!$A$7:$I$112,9,FALSE)</f>
        <v>303</v>
      </c>
      <c r="J23" s="18">
        <f>VLOOKUP(A23,[1]Sheet3!$A$7:$J$112,10,FALSE)</f>
        <v>66</v>
      </c>
      <c r="K23" s="18">
        <f t="shared" si="9"/>
        <v>828</v>
      </c>
      <c r="L23" s="18">
        <f>VLOOKUP(A23,[2]公式版!$B$1:$E$65536,4,FALSE)</f>
        <v>700</v>
      </c>
      <c r="M23" s="18">
        <f>VLOOKUP(A23,[2]公式版!$B$1:$F$65536,5,FALSE)</f>
        <v>128</v>
      </c>
      <c r="N23" s="18">
        <f t="shared" si="10"/>
        <v>1347</v>
      </c>
      <c r="O23" s="18">
        <f>VLOOKUP(A23,[2]公式版!$B$1:$N$65536,13,FALSE)</f>
        <v>1139</v>
      </c>
      <c r="P23" s="18">
        <f>VLOOKUP(A23,[2]公式版!$B$1:$O$65536,14,FALSE)</f>
        <v>208</v>
      </c>
      <c r="Q23" s="18">
        <f t="shared" si="6"/>
        <v>0</v>
      </c>
      <c r="R23" s="18"/>
      <c r="S23" s="18"/>
    </row>
    <row r="24" s="3" customFormat="1" ht="20" customHeight="1" spans="1:19">
      <c r="A24" s="17" t="s">
        <v>30</v>
      </c>
      <c r="B24" s="18">
        <f t="shared" si="1"/>
        <v>1434</v>
      </c>
      <c r="C24" s="18">
        <f t="shared" si="2"/>
        <v>1203</v>
      </c>
      <c r="D24" s="18">
        <f t="shared" si="3"/>
        <v>231</v>
      </c>
      <c r="E24" s="18">
        <f t="shared" si="7"/>
        <v>343</v>
      </c>
      <c r="F24" s="18">
        <f>VLOOKUP(A24,[1]Sheet3!$A$7:$F$112,6,FALSE)</f>
        <v>288</v>
      </c>
      <c r="G24" s="18">
        <f>VLOOKUP(A24,[1]Sheet3!$A$7:$G$112,7,FALSE)</f>
        <v>55</v>
      </c>
      <c r="H24" s="19">
        <f t="shared" si="8"/>
        <v>255</v>
      </c>
      <c r="I24" s="18">
        <f>VLOOKUP(A24,[1]Sheet3!$A$7:$I$112,9,FALSE)</f>
        <v>209</v>
      </c>
      <c r="J24" s="18">
        <f>VLOOKUP(A24,[1]Sheet3!$A$7:$J$112,10,FALSE)</f>
        <v>46</v>
      </c>
      <c r="K24" s="18">
        <f t="shared" si="9"/>
        <v>324</v>
      </c>
      <c r="L24" s="18">
        <f>VLOOKUP(A24,[2]公式版!$B$1:$E$65536,4,FALSE)</f>
        <v>274</v>
      </c>
      <c r="M24" s="18">
        <f>VLOOKUP(A24,[2]公式版!$B$1:$F$65536,5,FALSE)</f>
        <v>50</v>
      </c>
      <c r="N24" s="18">
        <f t="shared" si="10"/>
        <v>512</v>
      </c>
      <c r="O24" s="18">
        <f>VLOOKUP(A24,[2]公式版!$B$1:$N$65536,13,FALSE)</f>
        <v>432</v>
      </c>
      <c r="P24" s="18">
        <f>VLOOKUP(A24,[2]公式版!$B$1:$O$65536,14,FALSE)</f>
        <v>80</v>
      </c>
      <c r="Q24" s="18">
        <f t="shared" si="6"/>
        <v>0</v>
      </c>
      <c r="R24" s="18"/>
      <c r="S24" s="18"/>
    </row>
    <row r="25" s="3" customFormat="1" ht="20" customHeight="1" spans="1:19">
      <c r="A25" s="17" t="s">
        <v>31</v>
      </c>
      <c r="B25" s="18">
        <f t="shared" si="1"/>
        <v>2609</v>
      </c>
      <c r="C25" s="18">
        <f t="shared" si="2"/>
        <v>2193</v>
      </c>
      <c r="D25" s="18">
        <f t="shared" si="3"/>
        <v>416</v>
      </c>
      <c r="E25" s="18">
        <f t="shared" si="7"/>
        <v>625</v>
      </c>
      <c r="F25" s="18">
        <f>VLOOKUP(A25,[1]Sheet3!$A$7:$F$112,6,FALSE)</f>
        <v>524</v>
      </c>
      <c r="G25" s="18">
        <f>VLOOKUP(A25,[1]Sheet3!$A$7:$G$112,7,FALSE)</f>
        <v>101</v>
      </c>
      <c r="H25" s="19">
        <f t="shared" si="8"/>
        <v>412</v>
      </c>
      <c r="I25" s="18">
        <f>VLOOKUP(A25,[1]Sheet3!$A$7:$I$112,9,FALSE)</f>
        <v>338</v>
      </c>
      <c r="J25" s="18">
        <f>VLOOKUP(A25,[1]Sheet3!$A$7:$J$112,10,FALSE)</f>
        <v>74</v>
      </c>
      <c r="K25" s="18">
        <f t="shared" si="9"/>
        <v>700</v>
      </c>
      <c r="L25" s="18">
        <f>VLOOKUP(A25,[2]公式版!$B$1:$E$65536,4,FALSE)</f>
        <v>593</v>
      </c>
      <c r="M25" s="18">
        <f>VLOOKUP(A25,[2]公式版!$B$1:$F$65536,5,FALSE)</f>
        <v>107</v>
      </c>
      <c r="N25" s="18">
        <f t="shared" si="10"/>
        <v>872</v>
      </c>
      <c r="O25" s="18">
        <f>VLOOKUP(A25,[2]公式版!$B$1:$N$65536,13,FALSE)</f>
        <v>738</v>
      </c>
      <c r="P25" s="18">
        <f>VLOOKUP(A25,[2]公式版!$B$1:$O$65536,14,FALSE)</f>
        <v>134</v>
      </c>
      <c r="Q25" s="18">
        <f t="shared" si="6"/>
        <v>0</v>
      </c>
      <c r="R25" s="18"/>
      <c r="S25" s="18"/>
    </row>
    <row r="26" s="3" customFormat="1" ht="20" customHeight="1" spans="1:19">
      <c r="A26" s="17" t="s">
        <v>32</v>
      </c>
      <c r="B26" s="18">
        <f t="shared" si="1"/>
        <v>1548</v>
      </c>
      <c r="C26" s="18">
        <f t="shared" si="2"/>
        <v>1298</v>
      </c>
      <c r="D26" s="18">
        <f t="shared" si="3"/>
        <v>250</v>
      </c>
      <c r="E26" s="18">
        <f t="shared" si="7"/>
        <v>425</v>
      </c>
      <c r="F26" s="18">
        <f>VLOOKUP(A26,[1]Sheet3!$A$7:$F$112,6,FALSE)</f>
        <v>356</v>
      </c>
      <c r="G26" s="18">
        <f>VLOOKUP(A26,[1]Sheet3!$A$7:$G$112,7,FALSE)</f>
        <v>69</v>
      </c>
      <c r="H26" s="19">
        <f t="shared" si="8"/>
        <v>356</v>
      </c>
      <c r="I26" s="18">
        <f>VLOOKUP(A26,[1]Sheet3!$A$7:$I$112,9,FALSE)</f>
        <v>292</v>
      </c>
      <c r="J26" s="18">
        <f>VLOOKUP(A26,[1]Sheet3!$A$7:$J$112,10,FALSE)</f>
        <v>64</v>
      </c>
      <c r="K26" s="18">
        <f t="shared" si="9"/>
        <v>345</v>
      </c>
      <c r="L26" s="18">
        <f>VLOOKUP(A26,[2]公式版!$B$1:$E$65536,4,FALSE)</f>
        <v>292</v>
      </c>
      <c r="M26" s="18">
        <f>VLOOKUP(A26,[2]公式版!$B$1:$F$65536,5,FALSE)</f>
        <v>53</v>
      </c>
      <c r="N26" s="18">
        <f t="shared" si="10"/>
        <v>422</v>
      </c>
      <c r="O26" s="18">
        <f>VLOOKUP(A26,[2]公式版!$B$1:$N$65536,13,FALSE)</f>
        <v>358</v>
      </c>
      <c r="P26" s="18">
        <f>VLOOKUP(A26,[2]公式版!$B$1:$O$65536,14,FALSE)</f>
        <v>64</v>
      </c>
      <c r="Q26" s="18">
        <f t="shared" si="6"/>
        <v>0</v>
      </c>
      <c r="R26" s="18"/>
      <c r="S26" s="18"/>
    </row>
    <row r="27" s="3" customFormat="1" ht="20" customHeight="1" spans="1:19">
      <c r="A27" s="17" t="s">
        <v>33</v>
      </c>
      <c r="B27" s="18">
        <f t="shared" si="1"/>
        <v>1092</v>
      </c>
      <c r="C27" s="18">
        <f t="shared" si="2"/>
        <v>913</v>
      </c>
      <c r="D27" s="18">
        <f t="shared" si="3"/>
        <v>179</v>
      </c>
      <c r="E27" s="18">
        <f t="shared" si="7"/>
        <v>324</v>
      </c>
      <c r="F27" s="18">
        <f>VLOOKUP(A27,[1]Sheet3!$A$7:$F$112,6,FALSE)</f>
        <v>271</v>
      </c>
      <c r="G27" s="18">
        <f>VLOOKUP(A27,[1]Sheet3!$A$7:$G$112,7,FALSE)</f>
        <v>53</v>
      </c>
      <c r="H27" s="19">
        <f t="shared" si="8"/>
        <v>275</v>
      </c>
      <c r="I27" s="18">
        <f>VLOOKUP(A27,[1]Sheet3!$A$7:$I$112,9,FALSE)</f>
        <v>225</v>
      </c>
      <c r="J27" s="18">
        <f>VLOOKUP(A27,[1]Sheet3!$A$7:$J$112,10,FALSE)</f>
        <v>50</v>
      </c>
      <c r="K27" s="18">
        <f t="shared" si="9"/>
        <v>215</v>
      </c>
      <c r="L27" s="18">
        <f>VLOOKUP(A27,[2]公式版!$B$1:$E$65536,4,FALSE)</f>
        <v>182</v>
      </c>
      <c r="M27" s="18">
        <f>VLOOKUP(A27,[2]公式版!$B$1:$F$65536,5,FALSE)</f>
        <v>33</v>
      </c>
      <c r="N27" s="18">
        <f t="shared" si="10"/>
        <v>278</v>
      </c>
      <c r="O27" s="18">
        <f>VLOOKUP(A27,[2]公式版!$B$1:$N$65536,13,FALSE)</f>
        <v>235</v>
      </c>
      <c r="P27" s="18">
        <f>VLOOKUP(A27,[2]公式版!$B$1:$O$65536,14,FALSE)</f>
        <v>43</v>
      </c>
      <c r="Q27" s="18">
        <f t="shared" si="6"/>
        <v>0</v>
      </c>
      <c r="R27" s="18"/>
      <c r="S27" s="18"/>
    </row>
    <row r="28" s="3" customFormat="1" ht="20" customHeight="1" spans="1:19">
      <c r="A28" s="17" t="s">
        <v>34</v>
      </c>
      <c r="B28" s="18">
        <f t="shared" si="1"/>
        <v>1333</v>
      </c>
      <c r="C28" s="18">
        <f t="shared" si="2"/>
        <v>1116</v>
      </c>
      <c r="D28" s="18">
        <f t="shared" si="3"/>
        <v>217</v>
      </c>
      <c r="E28" s="18">
        <f t="shared" si="7"/>
        <v>419</v>
      </c>
      <c r="F28" s="18">
        <f>VLOOKUP(A28,[1]Sheet3!$A$7:$F$112,6,FALSE)</f>
        <v>351</v>
      </c>
      <c r="G28" s="18">
        <f>VLOOKUP(A28,[1]Sheet3!$A$7:$G$112,7,FALSE)</f>
        <v>68</v>
      </c>
      <c r="H28" s="19">
        <f t="shared" si="8"/>
        <v>308</v>
      </c>
      <c r="I28" s="18">
        <f>VLOOKUP(A28,[1]Sheet3!$A$7:$I$112,9,FALSE)</f>
        <v>252</v>
      </c>
      <c r="J28" s="18">
        <f>VLOOKUP(A28,[1]Sheet3!$A$7:$J$112,10,FALSE)</f>
        <v>56</v>
      </c>
      <c r="K28" s="18">
        <f t="shared" si="9"/>
        <v>248</v>
      </c>
      <c r="L28" s="18">
        <f>VLOOKUP(A28,[2]公式版!$B$1:$E$65536,4,FALSE)</f>
        <v>210</v>
      </c>
      <c r="M28" s="18">
        <f>VLOOKUP(A28,[2]公式版!$B$1:$F$65536,5,FALSE)</f>
        <v>38</v>
      </c>
      <c r="N28" s="18">
        <f t="shared" si="10"/>
        <v>358</v>
      </c>
      <c r="O28" s="18">
        <f>VLOOKUP(A28,[2]公式版!$B$1:$N$65536,13,FALSE)</f>
        <v>303</v>
      </c>
      <c r="P28" s="18">
        <f>VLOOKUP(A28,[2]公式版!$B$1:$O$65536,14,FALSE)</f>
        <v>55</v>
      </c>
      <c r="Q28" s="18">
        <f t="shared" si="6"/>
        <v>0</v>
      </c>
      <c r="R28" s="18"/>
      <c r="S28" s="18"/>
    </row>
    <row r="29" s="2" customFormat="1" ht="20" customHeight="1" spans="1:19">
      <c r="A29" s="15" t="s">
        <v>35</v>
      </c>
      <c r="B29" s="16">
        <f t="shared" si="1"/>
        <v>13013</v>
      </c>
      <c r="C29" s="16">
        <f t="shared" si="2"/>
        <v>10435</v>
      </c>
      <c r="D29" s="16">
        <f t="shared" si="3"/>
        <v>2578</v>
      </c>
      <c r="E29" s="16">
        <f>SUM(E30:E37)</f>
        <v>1081</v>
      </c>
      <c r="F29" s="16">
        <f t="shared" ref="F29:S29" si="13">SUM(F30:F37)</f>
        <v>896</v>
      </c>
      <c r="G29" s="16">
        <f t="shared" si="13"/>
        <v>185</v>
      </c>
      <c r="H29" s="16">
        <f t="shared" si="13"/>
        <v>708</v>
      </c>
      <c r="I29" s="16">
        <f t="shared" si="13"/>
        <v>570</v>
      </c>
      <c r="J29" s="16">
        <f t="shared" si="13"/>
        <v>138</v>
      </c>
      <c r="K29" s="16">
        <f t="shared" si="13"/>
        <v>628</v>
      </c>
      <c r="L29" s="16">
        <f t="shared" si="13"/>
        <v>543</v>
      </c>
      <c r="M29" s="16">
        <f t="shared" si="13"/>
        <v>85</v>
      </c>
      <c r="N29" s="16">
        <f t="shared" si="13"/>
        <v>5073</v>
      </c>
      <c r="O29" s="16">
        <f t="shared" si="13"/>
        <v>4333</v>
      </c>
      <c r="P29" s="16">
        <f t="shared" si="13"/>
        <v>740</v>
      </c>
      <c r="Q29" s="16">
        <f t="shared" si="6"/>
        <v>5523</v>
      </c>
      <c r="R29" s="16">
        <v>4093</v>
      </c>
      <c r="S29" s="16">
        <v>1430</v>
      </c>
    </row>
    <row r="30" s="3" customFormat="1" ht="20" customHeight="1" spans="1:19">
      <c r="A30" s="17" t="s">
        <v>36</v>
      </c>
      <c r="B30" s="18">
        <f t="shared" si="1"/>
        <v>8107</v>
      </c>
      <c r="C30" s="18">
        <f t="shared" si="2"/>
        <v>6431</v>
      </c>
      <c r="D30" s="18">
        <f t="shared" si="3"/>
        <v>1676</v>
      </c>
      <c r="E30" s="18">
        <f t="shared" si="7"/>
        <v>62</v>
      </c>
      <c r="F30" s="18">
        <f>VLOOKUP(A30,[1]Sheet3!$A$7:$F$112,6,FALSE)</f>
        <v>57</v>
      </c>
      <c r="G30" s="18">
        <f>VLOOKUP(A30,[1]Sheet3!$A$7:$G$112,7,FALSE)</f>
        <v>5</v>
      </c>
      <c r="H30" s="19">
        <f t="shared" si="8"/>
        <v>36</v>
      </c>
      <c r="I30" s="18">
        <f>VLOOKUP(A30,[1]Sheet3!$A$7:$I$112,9,FALSE)</f>
        <v>31</v>
      </c>
      <c r="J30" s="18">
        <f>VLOOKUP(A30,[1]Sheet3!$A$7:$J$112,10,FALSE)</f>
        <v>5</v>
      </c>
      <c r="K30" s="18">
        <f t="shared" si="9"/>
        <v>209</v>
      </c>
      <c r="L30" s="18">
        <f>VLOOKUP(A30,[2]公式版!$B$1:$E$65536,4,FALSE)</f>
        <v>195</v>
      </c>
      <c r="M30" s="18">
        <f>VLOOKUP(A30,[2]公式版!$B$1:$F$65536,5,FALSE)</f>
        <v>14</v>
      </c>
      <c r="N30" s="18">
        <f t="shared" si="10"/>
        <v>2277</v>
      </c>
      <c r="O30" s="18">
        <f>VLOOKUP(A30,[2]公式版!$B$1:$N$65536,13,FALSE)</f>
        <v>2055</v>
      </c>
      <c r="P30" s="18">
        <f>VLOOKUP(A30,[2]公式版!$B$1:$O$65536,14,FALSE)</f>
        <v>222</v>
      </c>
      <c r="Q30" s="18">
        <f t="shared" si="6"/>
        <v>5523</v>
      </c>
      <c r="R30" s="18">
        <v>4093</v>
      </c>
      <c r="S30" s="18">
        <v>1430</v>
      </c>
    </row>
    <row r="31" s="3" customFormat="1" ht="20" customHeight="1" spans="1:19">
      <c r="A31" s="17" t="s">
        <v>37</v>
      </c>
      <c r="B31" s="18">
        <f t="shared" si="1"/>
        <v>83</v>
      </c>
      <c r="C31" s="18">
        <f t="shared" si="2"/>
        <v>65</v>
      </c>
      <c r="D31" s="18">
        <f t="shared" si="3"/>
        <v>18</v>
      </c>
      <c r="E31" s="18">
        <f t="shared" si="7"/>
        <v>30</v>
      </c>
      <c r="F31" s="18">
        <f>VLOOKUP(A31,[1]Sheet3!$A$7:$F$112,6,FALSE)</f>
        <v>23</v>
      </c>
      <c r="G31" s="18">
        <f>VLOOKUP(A31,[1]Sheet3!$A$7:$G$112,7,FALSE)</f>
        <v>7</v>
      </c>
      <c r="H31" s="19">
        <f t="shared" si="8"/>
        <v>13</v>
      </c>
      <c r="I31" s="18">
        <f>VLOOKUP(A31,[1]Sheet3!$A$7:$I$112,9,FALSE)</f>
        <v>10</v>
      </c>
      <c r="J31" s="18">
        <f>VLOOKUP(A31,[1]Sheet3!$A$7:$J$112,10,FALSE)</f>
        <v>3</v>
      </c>
      <c r="K31" s="18">
        <f t="shared" si="9"/>
        <v>4</v>
      </c>
      <c r="L31" s="18">
        <f>VLOOKUP(A31,[2]公式版!$B$1:$E$65536,4,FALSE)</f>
        <v>3</v>
      </c>
      <c r="M31" s="18">
        <f>VLOOKUP(A31,[2]公式版!$B$1:$F$65536,5,FALSE)</f>
        <v>1</v>
      </c>
      <c r="N31" s="18">
        <f t="shared" si="10"/>
        <v>36</v>
      </c>
      <c r="O31" s="18">
        <f>VLOOKUP(A31,[2]公式版!$B$1:$N$65536,13,FALSE)</f>
        <v>29</v>
      </c>
      <c r="P31" s="18">
        <f>VLOOKUP(A31,[2]公式版!$B$1:$O$65536,14,FALSE)</f>
        <v>7</v>
      </c>
      <c r="Q31" s="18">
        <f t="shared" si="6"/>
        <v>0</v>
      </c>
      <c r="R31" s="18"/>
      <c r="S31" s="18"/>
    </row>
    <row r="32" s="3" customFormat="1" ht="20" customHeight="1" spans="1:19">
      <c r="A32" s="17" t="s">
        <v>38</v>
      </c>
      <c r="B32" s="18">
        <f t="shared" si="1"/>
        <v>814</v>
      </c>
      <c r="C32" s="18">
        <f t="shared" si="2"/>
        <v>641</v>
      </c>
      <c r="D32" s="18">
        <f t="shared" si="3"/>
        <v>173</v>
      </c>
      <c r="E32" s="18">
        <f t="shared" si="7"/>
        <v>40</v>
      </c>
      <c r="F32" s="18">
        <f>VLOOKUP(A32,[1]Sheet3!$A$7:$F$112,6,FALSE)</f>
        <v>32</v>
      </c>
      <c r="G32" s="18">
        <f>VLOOKUP(A32,[1]Sheet3!$A$7:$G$112,7,FALSE)</f>
        <v>8</v>
      </c>
      <c r="H32" s="19">
        <f t="shared" si="8"/>
        <v>38</v>
      </c>
      <c r="I32" s="18">
        <f>VLOOKUP(A32,[1]Sheet3!$A$7:$I$112,9,FALSE)</f>
        <v>30</v>
      </c>
      <c r="J32" s="18">
        <f>VLOOKUP(A32,[1]Sheet3!$A$7:$J$112,10,FALSE)</f>
        <v>8</v>
      </c>
      <c r="K32" s="18">
        <f t="shared" si="9"/>
        <v>186</v>
      </c>
      <c r="L32" s="18">
        <f>VLOOKUP(A32,[2]公式版!$B$1:$E$65536,4,FALSE)</f>
        <v>146</v>
      </c>
      <c r="M32" s="18">
        <f>VLOOKUP(A32,[2]公式版!$B$1:$F$65536,5,FALSE)</f>
        <v>40</v>
      </c>
      <c r="N32" s="18">
        <f t="shared" si="10"/>
        <v>550</v>
      </c>
      <c r="O32" s="18">
        <f>VLOOKUP(A32,[2]公式版!$B$1:$N$65536,13,FALSE)</f>
        <v>433</v>
      </c>
      <c r="P32" s="18">
        <f>VLOOKUP(A32,[2]公式版!$B$1:$O$65536,14,FALSE)</f>
        <v>117</v>
      </c>
      <c r="Q32" s="18">
        <f t="shared" si="6"/>
        <v>0</v>
      </c>
      <c r="R32" s="18"/>
      <c r="S32" s="18"/>
    </row>
    <row r="33" s="3" customFormat="1" ht="20" customHeight="1" spans="1:19">
      <c r="A33" s="17" t="s">
        <v>39</v>
      </c>
      <c r="B33" s="18">
        <f t="shared" si="1"/>
        <v>574</v>
      </c>
      <c r="C33" s="18">
        <f t="shared" si="2"/>
        <v>451</v>
      </c>
      <c r="D33" s="18">
        <f t="shared" si="3"/>
        <v>123</v>
      </c>
      <c r="E33" s="18">
        <f t="shared" si="7"/>
        <v>82</v>
      </c>
      <c r="F33" s="18">
        <f>VLOOKUP(A33,[1]Sheet3!$A$7:$F$112,6,FALSE)</f>
        <v>66</v>
      </c>
      <c r="G33" s="18">
        <f>VLOOKUP(A33,[1]Sheet3!$A$7:$G$112,7,FALSE)</f>
        <v>16</v>
      </c>
      <c r="H33" s="19">
        <f t="shared" si="8"/>
        <v>64</v>
      </c>
      <c r="I33" s="18">
        <f>VLOOKUP(A33,[1]Sheet3!$A$7:$I$112,9,FALSE)</f>
        <v>49</v>
      </c>
      <c r="J33" s="18">
        <f>VLOOKUP(A33,[1]Sheet3!$A$7:$J$112,10,FALSE)</f>
        <v>15</v>
      </c>
      <c r="K33" s="18">
        <f t="shared" si="9"/>
        <v>57</v>
      </c>
      <c r="L33" s="18">
        <f>VLOOKUP(A33,[2]公式版!$B$1:$E$65536,4,FALSE)</f>
        <v>44</v>
      </c>
      <c r="M33" s="18">
        <f>VLOOKUP(A33,[2]公式版!$B$1:$F$65536,5,FALSE)</f>
        <v>13</v>
      </c>
      <c r="N33" s="18">
        <f t="shared" si="10"/>
        <v>371</v>
      </c>
      <c r="O33" s="18">
        <f>VLOOKUP(A33,[2]公式版!$B$1:$N$65536,13,FALSE)</f>
        <v>292</v>
      </c>
      <c r="P33" s="18">
        <f>VLOOKUP(A33,[2]公式版!$B$1:$O$65536,14,FALSE)</f>
        <v>79</v>
      </c>
      <c r="Q33" s="18">
        <f t="shared" si="6"/>
        <v>0</v>
      </c>
      <c r="R33" s="18"/>
      <c r="S33" s="18"/>
    </row>
    <row r="34" s="3" customFormat="1" ht="20" customHeight="1" spans="1:19">
      <c r="A34" s="17" t="s">
        <v>40</v>
      </c>
      <c r="B34" s="18">
        <f t="shared" si="1"/>
        <v>736</v>
      </c>
      <c r="C34" s="18">
        <f t="shared" si="2"/>
        <v>582</v>
      </c>
      <c r="D34" s="18">
        <f t="shared" si="3"/>
        <v>154</v>
      </c>
      <c r="E34" s="18">
        <f t="shared" si="7"/>
        <v>188</v>
      </c>
      <c r="F34" s="18">
        <f>VLOOKUP(A34,[1]Sheet3!$A$7:$F$112,6,FALSE)</f>
        <v>152</v>
      </c>
      <c r="G34" s="18">
        <f>VLOOKUP(A34,[1]Sheet3!$A$7:$G$112,7,FALSE)</f>
        <v>36</v>
      </c>
      <c r="H34" s="19">
        <f t="shared" si="8"/>
        <v>114</v>
      </c>
      <c r="I34" s="18">
        <f>VLOOKUP(A34,[1]Sheet3!$A$7:$I$112,9,FALSE)</f>
        <v>88</v>
      </c>
      <c r="J34" s="18">
        <f>VLOOKUP(A34,[1]Sheet3!$A$7:$J$112,10,FALSE)</f>
        <v>26</v>
      </c>
      <c r="K34" s="18">
        <f t="shared" si="9"/>
        <v>47</v>
      </c>
      <c r="L34" s="18">
        <f>VLOOKUP(A34,[2]公式版!$B$1:$E$65536,4,FALSE)</f>
        <v>37</v>
      </c>
      <c r="M34" s="18">
        <f>VLOOKUP(A34,[2]公式版!$B$1:$F$65536,5,FALSE)</f>
        <v>10</v>
      </c>
      <c r="N34" s="18">
        <f t="shared" si="10"/>
        <v>387</v>
      </c>
      <c r="O34" s="18">
        <f>VLOOKUP(A34,[2]公式版!$B$1:$N$65536,13,FALSE)</f>
        <v>305</v>
      </c>
      <c r="P34" s="18">
        <f>VLOOKUP(A34,[2]公式版!$B$1:$O$65536,14,FALSE)</f>
        <v>82</v>
      </c>
      <c r="Q34" s="18">
        <f t="shared" si="6"/>
        <v>0</v>
      </c>
      <c r="R34" s="18"/>
      <c r="S34" s="18"/>
    </row>
    <row r="35" s="3" customFormat="1" ht="20" customHeight="1" spans="1:19">
      <c r="A35" s="17" t="s">
        <v>41</v>
      </c>
      <c r="B35" s="18">
        <f t="shared" si="1"/>
        <v>370</v>
      </c>
      <c r="C35" s="18">
        <f t="shared" si="2"/>
        <v>295</v>
      </c>
      <c r="D35" s="18">
        <f t="shared" si="3"/>
        <v>75</v>
      </c>
      <c r="E35" s="18">
        <f t="shared" si="7"/>
        <v>92</v>
      </c>
      <c r="F35" s="18">
        <f>VLOOKUP(A35,[1]Sheet3!$A$7:$F$112,6,FALSE)</f>
        <v>75</v>
      </c>
      <c r="G35" s="18">
        <f>VLOOKUP(A35,[1]Sheet3!$A$7:$G$112,7,FALSE)</f>
        <v>17</v>
      </c>
      <c r="H35" s="19">
        <f t="shared" si="8"/>
        <v>75</v>
      </c>
      <c r="I35" s="18">
        <f>VLOOKUP(A35,[1]Sheet3!$A$7:$I$112,9,FALSE)</f>
        <v>59</v>
      </c>
      <c r="J35" s="18">
        <f>VLOOKUP(A35,[1]Sheet3!$A$7:$J$112,10,FALSE)</f>
        <v>16</v>
      </c>
      <c r="K35" s="18">
        <f t="shared" si="9"/>
        <v>21</v>
      </c>
      <c r="L35" s="18">
        <f>VLOOKUP(A35,[2]公式版!$B$1:$E$65536,4,FALSE)</f>
        <v>16</v>
      </c>
      <c r="M35" s="18">
        <f>VLOOKUP(A35,[2]公式版!$B$1:$F$65536,5,FALSE)</f>
        <v>5</v>
      </c>
      <c r="N35" s="18">
        <f t="shared" si="10"/>
        <v>182</v>
      </c>
      <c r="O35" s="18">
        <f>VLOOKUP(A35,[2]公式版!$B$1:$N$65536,13,FALSE)</f>
        <v>145</v>
      </c>
      <c r="P35" s="18">
        <f>VLOOKUP(A35,[2]公式版!$B$1:$O$65536,14,FALSE)</f>
        <v>37</v>
      </c>
      <c r="Q35" s="18">
        <f t="shared" si="6"/>
        <v>0</v>
      </c>
      <c r="R35" s="18"/>
      <c r="S35" s="18"/>
    </row>
    <row r="36" s="3" customFormat="1" ht="20" customHeight="1" spans="1:19">
      <c r="A36" s="17" t="s">
        <v>42</v>
      </c>
      <c r="B36" s="18">
        <f t="shared" si="1"/>
        <v>1317</v>
      </c>
      <c r="C36" s="18">
        <f t="shared" si="2"/>
        <v>1115</v>
      </c>
      <c r="D36" s="18">
        <f t="shared" si="3"/>
        <v>202</v>
      </c>
      <c r="E36" s="18">
        <f t="shared" si="7"/>
        <v>412</v>
      </c>
      <c r="F36" s="18">
        <f>VLOOKUP(A36,[1]Sheet3!$A$7:$F$112,6,FALSE)</f>
        <v>345</v>
      </c>
      <c r="G36" s="18">
        <f>VLOOKUP(A36,[1]Sheet3!$A$7:$G$112,7,FALSE)</f>
        <v>67</v>
      </c>
      <c r="H36" s="19">
        <f t="shared" si="8"/>
        <v>240</v>
      </c>
      <c r="I36" s="18">
        <f>VLOOKUP(A36,[1]Sheet3!$A$7:$I$112,9,FALSE)</f>
        <v>198</v>
      </c>
      <c r="J36" s="18">
        <f>VLOOKUP(A36,[1]Sheet3!$A$7:$J$112,10,FALSE)</f>
        <v>42</v>
      </c>
      <c r="K36" s="18">
        <f t="shared" si="9"/>
        <v>50</v>
      </c>
      <c r="L36" s="18">
        <f>VLOOKUP(A36,[2]公式版!$B$1:$E$65536,4,FALSE)</f>
        <v>52</v>
      </c>
      <c r="M36" s="18">
        <f>VLOOKUP(A36,[2]公式版!$B$1:$F$65536,5,FALSE)</f>
        <v>-2</v>
      </c>
      <c r="N36" s="18">
        <f t="shared" si="10"/>
        <v>615</v>
      </c>
      <c r="O36" s="18">
        <f>VLOOKUP(A36,[2]公式版!$B$1:$N$65536,13,FALSE)</f>
        <v>520</v>
      </c>
      <c r="P36" s="18">
        <f>VLOOKUP(A36,[2]公式版!$B$1:$O$65536,14,FALSE)</f>
        <v>95</v>
      </c>
      <c r="Q36" s="18">
        <f t="shared" si="6"/>
        <v>0</v>
      </c>
      <c r="R36" s="18"/>
      <c r="S36" s="18"/>
    </row>
    <row r="37" s="3" customFormat="1" ht="20" customHeight="1" spans="1:19">
      <c r="A37" s="17" t="s">
        <v>43</v>
      </c>
      <c r="B37" s="18">
        <f t="shared" si="1"/>
        <v>1012</v>
      </c>
      <c r="C37" s="18">
        <f t="shared" si="2"/>
        <v>855</v>
      </c>
      <c r="D37" s="18">
        <f t="shared" si="3"/>
        <v>157</v>
      </c>
      <c r="E37" s="18">
        <f t="shared" si="7"/>
        <v>175</v>
      </c>
      <c r="F37" s="18">
        <f>VLOOKUP(A37,[1]Sheet3!$A$7:$F$112,6,FALSE)</f>
        <v>146</v>
      </c>
      <c r="G37" s="18">
        <f>VLOOKUP(A37,[1]Sheet3!$A$7:$G$112,7,FALSE)</f>
        <v>29</v>
      </c>
      <c r="H37" s="19">
        <f t="shared" si="8"/>
        <v>128</v>
      </c>
      <c r="I37" s="18">
        <f>VLOOKUP(A37,[1]Sheet3!$A$7:$I$112,9,FALSE)</f>
        <v>105</v>
      </c>
      <c r="J37" s="18">
        <f>VLOOKUP(A37,[1]Sheet3!$A$7:$J$112,10,FALSE)</f>
        <v>23</v>
      </c>
      <c r="K37" s="18">
        <f t="shared" si="9"/>
        <v>54</v>
      </c>
      <c r="L37" s="18">
        <f>VLOOKUP(A37,[2]公式版!$B$1:$E$65536,4,FALSE)</f>
        <v>50</v>
      </c>
      <c r="M37" s="18">
        <f>VLOOKUP(A37,[2]公式版!$B$1:$F$65536,5,FALSE)</f>
        <v>4</v>
      </c>
      <c r="N37" s="18">
        <f t="shared" si="10"/>
        <v>655</v>
      </c>
      <c r="O37" s="18">
        <f>VLOOKUP(A37,[2]公式版!$B$1:$N$65536,13,FALSE)</f>
        <v>554</v>
      </c>
      <c r="P37" s="18">
        <f>VLOOKUP(A37,[2]公式版!$B$1:$O$65536,14,FALSE)</f>
        <v>101</v>
      </c>
      <c r="Q37" s="18">
        <f t="shared" si="6"/>
        <v>0</v>
      </c>
      <c r="R37" s="18"/>
      <c r="S37" s="18"/>
    </row>
    <row r="38" s="2" customFormat="1" ht="20" customHeight="1" spans="1:19">
      <c r="A38" s="15" t="s">
        <v>44</v>
      </c>
      <c r="B38" s="16">
        <f t="shared" si="1"/>
        <v>10146</v>
      </c>
      <c r="C38" s="16">
        <f t="shared" si="2"/>
        <v>8131</v>
      </c>
      <c r="D38" s="16">
        <f t="shared" si="3"/>
        <v>2015</v>
      </c>
      <c r="E38" s="16">
        <f>SUM(E39:E48)</f>
        <v>711</v>
      </c>
      <c r="F38" s="16">
        <f t="shared" ref="F38:S38" si="14">SUM(F39:F48)</f>
        <v>594</v>
      </c>
      <c r="G38" s="16">
        <f t="shared" si="14"/>
        <v>117</v>
      </c>
      <c r="H38" s="16">
        <f t="shared" si="14"/>
        <v>526</v>
      </c>
      <c r="I38" s="16">
        <f t="shared" si="14"/>
        <v>428</v>
      </c>
      <c r="J38" s="16">
        <f t="shared" si="14"/>
        <v>98</v>
      </c>
      <c r="K38" s="16">
        <f t="shared" si="14"/>
        <v>1207</v>
      </c>
      <c r="L38" s="16">
        <f t="shared" si="14"/>
        <v>1036</v>
      </c>
      <c r="M38" s="16">
        <f t="shared" si="14"/>
        <v>171</v>
      </c>
      <c r="N38" s="16">
        <f t="shared" si="14"/>
        <v>4113</v>
      </c>
      <c r="O38" s="16">
        <f t="shared" si="14"/>
        <v>3510</v>
      </c>
      <c r="P38" s="16">
        <f t="shared" si="14"/>
        <v>603</v>
      </c>
      <c r="Q38" s="16">
        <f t="shared" si="6"/>
        <v>3589</v>
      </c>
      <c r="R38" s="16">
        <v>2563</v>
      </c>
      <c r="S38" s="16">
        <v>1026</v>
      </c>
    </row>
    <row r="39" s="3" customFormat="1" ht="20" customHeight="1" spans="1:19">
      <c r="A39" s="17" t="s">
        <v>45</v>
      </c>
      <c r="B39" s="18">
        <f t="shared" si="1"/>
        <v>5185</v>
      </c>
      <c r="C39" s="18">
        <f t="shared" si="2"/>
        <v>4006</v>
      </c>
      <c r="D39" s="18">
        <f t="shared" si="3"/>
        <v>1179</v>
      </c>
      <c r="E39" s="18">
        <f t="shared" si="7"/>
        <v>60</v>
      </c>
      <c r="F39" s="18">
        <f>VLOOKUP(A39,[1]Sheet3!$A$7:$F$112,6,FALSE)</f>
        <v>54</v>
      </c>
      <c r="G39" s="18">
        <f>VLOOKUP(A39,[1]Sheet3!$A$7:$G$112,7,FALSE)</f>
        <v>6</v>
      </c>
      <c r="H39" s="19">
        <f t="shared" si="8"/>
        <v>28</v>
      </c>
      <c r="I39" s="18">
        <f>VLOOKUP(A39,[1]Sheet3!$A$7:$I$112,9,FALSE)</f>
        <v>25</v>
      </c>
      <c r="J39" s="18">
        <f>VLOOKUP(A39,[1]Sheet3!$A$7:$J$112,10,FALSE)</f>
        <v>3</v>
      </c>
      <c r="K39" s="18">
        <f t="shared" si="9"/>
        <v>161</v>
      </c>
      <c r="L39" s="18">
        <f>VLOOKUP(A39,[2]公式版!$B$1:$E$65536,4,FALSE)</f>
        <v>149</v>
      </c>
      <c r="M39" s="18">
        <f>VLOOKUP(A39,[2]公式版!$B$1:$F$65536,5,FALSE)</f>
        <v>12</v>
      </c>
      <c r="N39" s="18">
        <f t="shared" si="10"/>
        <v>1347</v>
      </c>
      <c r="O39" s="18">
        <f>VLOOKUP(A39,[2]公式版!$B$1:$N$65536,13,FALSE)</f>
        <v>1215</v>
      </c>
      <c r="P39" s="18">
        <f>VLOOKUP(A39,[2]公式版!$B$1:$O$65536,14,FALSE)</f>
        <v>132</v>
      </c>
      <c r="Q39" s="18">
        <f t="shared" si="6"/>
        <v>3589</v>
      </c>
      <c r="R39" s="18">
        <v>2563</v>
      </c>
      <c r="S39" s="18">
        <v>1026</v>
      </c>
    </row>
    <row r="40" s="3" customFormat="1" ht="20" customHeight="1" spans="1:19">
      <c r="A40" s="17" t="s">
        <v>46</v>
      </c>
      <c r="B40" s="18">
        <f t="shared" si="1"/>
        <v>92</v>
      </c>
      <c r="C40" s="18">
        <f t="shared" si="2"/>
        <v>72</v>
      </c>
      <c r="D40" s="18">
        <f t="shared" si="3"/>
        <v>20</v>
      </c>
      <c r="E40" s="18">
        <f t="shared" si="7"/>
        <v>55</v>
      </c>
      <c r="F40" s="18">
        <f>VLOOKUP(A40,[1]Sheet3!$A$7:$F$112,6,FALSE)</f>
        <v>43</v>
      </c>
      <c r="G40" s="18">
        <f>VLOOKUP(A40,[1]Sheet3!$A$7:$G$112,7,FALSE)</f>
        <v>12</v>
      </c>
      <c r="H40" s="19">
        <f t="shared" si="8"/>
        <v>37</v>
      </c>
      <c r="I40" s="18">
        <f>VLOOKUP(A40,[1]Sheet3!$A$7:$I$112,9,FALSE)</f>
        <v>29</v>
      </c>
      <c r="J40" s="18">
        <f>VLOOKUP(A40,[1]Sheet3!$A$7:$J$112,10,FALSE)</f>
        <v>8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6"/>
        <v>0</v>
      </c>
      <c r="R40" s="18"/>
      <c r="S40" s="18"/>
    </row>
    <row r="41" s="3" customFormat="1" ht="20" customHeight="1" spans="1:19">
      <c r="A41" s="17" t="s">
        <v>47</v>
      </c>
      <c r="B41" s="18">
        <f t="shared" ref="B41:B72" si="15">E41+H41+K41+N41+Q41</f>
        <v>401</v>
      </c>
      <c r="C41" s="18">
        <f t="shared" ref="C41:C72" si="16">F41+I41+L41+O41+R41</f>
        <v>315</v>
      </c>
      <c r="D41" s="18">
        <f t="shared" ref="D41:D72" si="17">G41+J41+M41+P41+S41</f>
        <v>86</v>
      </c>
      <c r="E41" s="18">
        <f t="shared" si="7"/>
        <v>36</v>
      </c>
      <c r="F41" s="18">
        <f>VLOOKUP(A41,[1]Sheet3!$A$7:$F$112,6,FALSE)</f>
        <v>29</v>
      </c>
      <c r="G41" s="18">
        <f>VLOOKUP(A41,[1]Sheet3!$A$7:$G$112,7,FALSE)</f>
        <v>7</v>
      </c>
      <c r="H41" s="19">
        <f t="shared" si="8"/>
        <v>27</v>
      </c>
      <c r="I41" s="18">
        <f>VLOOKUP(A41,[1]Sheet3!$A$7:$I$112,9,FALSE)</f>
        <v>21</v>
      </c>
      <c r="J41" s="18">
        <f>VLOOKUP(A41,[1]Sheet3!$A$7:$J$112,10,FALSE)</f>
        <v>6</v>
      </c>
      <c r="K41" s="18">
        <f t="shared" si="9"/>
        <v>23</v>
      </c>
      <c r="L41" s="18">
        <f>VLOOKUP(A41,[2]公式版!$B$1:$E$65536,4,FALSE)</f>
        <v>18</v>
      </c>
      <c r="M41" s="18">
        <f>VLOOKUP(A41,[2]公式版!$B$1:$F$65536,5,FALSE)</f>
        <v>5</v>
      </c>
      <c r="N41" s="18">
        <f t="shared" si="10"/>
        <v>315</v>
      </c>
      <c r="O41" s="18">
        <f>VLOOKUP(A41,[2]公式版!$B$1:$N$65536,13,FALSE)</f>
        <v>247</v>
      </c>
      <c r="P41" s="18">
        <f>VLOOKUP(A41,[2]公式版!$B$1:$O$65536,14,FALSE)</f>
        <v>68</v>
      </c>
      <c r="Q41" s="18">
        <f t="shared" si="6"/>
        <v>0</v>
      </c>
      <c r="R41" s="18"/>
      <c r="S41" s="18"/>
    </row>
    <row r="42" s="3" customFormat="1" ht="20" customHeight="1" spans="1:19">
      <c r="A42" s="17" t="s">
        <v>48</v>
      </c>
      <c r="B42" s="18">
        <f t="shared" si="15"/>
        <v>572</v>
      </c>
      <c r="C42" s="18">
        <f t="shared" si="16"/>
        <v>451</v>
      </c>
      <c r="D42" s="18">
        <f t="shared" si="17"/>
        <v>121</v>
      </c>
      <c r="E42" s="18">
        <f t="shared" si="7"/>
        <v>40</v>
      </c>
      <c r="F42" s="18">
        <f>VLOOKUP(A42,[1]Sheet3!$A$7:$F$112,6,FALSE)</f>
        <v>33</v>
      </c>
      <c r="G42" s="18">
        <f>VLOOKUP(A42,[1]Sheet3!$A$7:$G$112,7,FALSE)</f>
        <v>7</v>
      </c>
      <c r="H42" s="19">
        <f t="shared" si="8"/>
        <v>28</v>
      </c>
      <c r="I42" s="18">
        <f>VLOOKUP(A42,[1]Sheet3!$A$7:$I$112,9,FALSE)</f>
        <v>21</v>
      </c>
      <c r="J42" s="18">
        <f>VLOOKUP(A42,[1]Sheet3!$A$7:$J$112,10,FALSE)</f>
        <v>7</v>
      </c>
      <c r="K42" s="18">
        <f t="shared" si="9"/>
        <v>103</v>
      </c>
      <c r="L42" s="18">
        <f>VLOOKUP(A42,[2]公式版!$B$1:$E$65536,4,FALSE)</f>
        <v>81</v>
      </c>
      <c r="M42" s="18">
        <f>VLOOKUP(A42,[2]公式版!$B$1:$F$65536,5,FALSE)</f>
        <v>22</v>
      </c>
      <c r="N42" s="18">
        <f t="shared" si="10"/>
        <v>401</v>
      </c>
      <c r="O42" s="18">
        <f>VLOOKUP(A42,[2]公式版!$B$1:$N$65536,13,FALSE)</f>
        <v>316</v>
      </c>
      <c r="P42" s="18">
        <f>VLOOKUP(A42,[2]公式版!$B$1:$O$65536,14,FALSE)</f>
        <v>85</v>
      </c>
      <c r="Q42" s="18">
        <f t="shared" ref="Q42:Q73" si="18">R42+S42</f>
        <v>0</v>
      </c>
      <c r="R42" s="18"/>
      <c r="S42" s="18"/>
    </row>
    <row r="43" s="3" customFormat="1" ht="20" customHeight="1" spans="1:19">
      <c r="A43" s="17" t="s">
        <v>49</v>
      </c>
      <c r="B43" s="18">
        <f t="shared" si="15"/>
        <v>666</v>
      </c>
      <c r="C43" s="18">
        <f t="shared" si="16"/>
        <v>570</v>
      </c>
      <c r="D43" s="18">
        <f t="shared" si="17"/>
        <v>96</v>
      </c>
      <c r="E43" s="18">
        <f t="shared" si="7"/>
        <v>48</v>
      </c>
      <c r="F43" s="18">
        <f>VLOOKUP(A43,[1]Sheet3!$A$7:$F$112,6,FALSE)</f>
        <v>40</v>
      </c>
      <c r="G43" s="18">
        <f>VLOOKUP(A43,[1]Sheet3!$A$7:$G$112,7,FALSE)</f>
        <v>8</v>
      </c>
      <c r="H43" s="19">
        <f t="shared" si="8"/>
        <v>18</v>
      </c>
      <c r="I43" s="18">
        <f>VLOOKUP(A43,[1]Sheet3!$A$7:$I$112,9,FALSE)</f>
        <v>15</v>
      </c>
      <c r="J43" s="18">
        <f>VLOOKUP(A43,[1]Sheet3!$A$7:$J$112,10,FALSE)</f>
        <v>3</v>
      </c>
      <c r="K43" s="18">
        <f t="shared" si="9"/>
        <v>23</v>
      </c>
      <c r="L43" s="18">
        <f>VLOOKUP(A43,[2]公式版!$B$1:$E$65536,4,FALSE)</f>
        <v>27</v>
      </c>
      <c r="M43" s="18">
        <f>VLOOKUP(A43,[2]公式版!$B$1:$F$65536,5,FALSE)</f>
        <v>-4</v>
      </c>
      <c r="N43" s="18">
        <f t="shared" si="10"/>
        <v>577</v>
      </c>
      <c r="O43" s="18">
        <f>VLOOKUP(A43,[2]公式版!$B$1:$N$65536,13,FALSE)</f>
        <v>488</v>
      </c>
      <c r="P43" s="18">
        <f>VLOOKUP(A43,[2]公式版!$B$1:$O$65536,14,FALSE)</f>
        <v>89</v>
      </c>
      <c r="Q43" s="18">
        <f t="shared" si="18"/>
        <v>0</v>
      </c>
      <c r="R43" s="18"/>
      <c r="S43" s="18"/>
    </row>
    <row r="44" s="3" customFormat="1" ht="20" customHeight="1" spans="1:19">
      <c r="A44" s="17" t="s">
        <v>50</v>
      </c>
      <c r="B44" s="18">
        <f t="shared" si="15"/>
        <v>367</v>
      </c>
      <c r="C44" s="18">
        <f t="shared" si="16"/>
        <v>311</v>
      </c>
      <c r="D44" s="18">
        <f t="shared" si="17"/>
        <v>56</v>
      </c>
      <c r="E44" s="18">
        <f t="shared" si="7"/>
        <v>32</v>
      </c>
      <c r="F44" s="18">
        <f>VLOOKUP(A44,[1]Sheet3!$A$7:$F$112,6,FALSE)</f>
        <v>28</v>
      </c>
      <c r="G44" s="18">
        <f>VLOOKUP(A44,[1]Sheet3!$A$7:$G$112,7,FALSE)</f>
        <v>4</v>
      </c>
      <c r="H44" s="19">
        <f t="shared" si="8"/>
        <v>25</v>
      </c>
      <c r="I44" s="18">
        <f>VLOOKUP(A44,[1]Sheet3!$A$7:$I$112,9,FALSE)</f>
        <v>20</v>
      </c>
      <c r="J44" s="18">
        <f>VLOOKUP(A44,[1]Sheet3!$A$7:$J$112,10,FALSE)</f>
        <v>5</v>
      </c>
      <c r="K44" s="18">
        <f t="shared" si="9"/>
        <v>75</v>
      </c>
      <c r="L44" s="18">
        <f>VLOOKUP(A44,[2]公式版!$B$1:$E$65536,4,FALSE)</f>
        <v>65</v>
      </c>
      <c r="M44" s="18">
        <f>VLOOKUP(A44,[2]公式版!$B$1:$F$65536,5,FALSE)</f>
        <v>10</v>
      </c>
      <c r="N44" s="18">
        <f t="shared" si="10"/>
        <v>235</v>
      </c>
      <c r="O44" s="18">
        <f>VLOOKUP(A44,[2]公式版!$B$1:$N$65536,13,FALSE)</f>
        <v>198</v>
      </c>
      <c r="P44" s="18">
        <f>VLOOKUP(A44,[2]公式版!$B$1:$O$65536,14,FALSE)</f>
        <v>37</v>
      </c>
      <c r="Q44" s="18">
        <f t="shared" si="18"/>
        <v>0</v>
      </c>
      <c r="R44" s="18"/>
      <c r="S44" s="18"/>
    </row>
    <row r="45" s="3" customFormat="1" ht="20" customHeight="1" spans="1:19">
      <c r="A45" s="17" t="s">
        <v>51</v>
      </c>
      <c r="B45" s="18">
        <f t="shared" si="15"/>
        <v>438</v>
      </c>
      <c r="C45" s="18">
        <f t="shared" si="16"/>
        <v>371</v>
      </c>
      <c r="D45" s="18">
        <f t="shared" si="17"/>
        <v>67</v>
      </c>
      <c r="E45" s="18">
        <f t="shared" ref="E45:E76" si="19">F45+G45</f>
        <v>85</v>
      </c>
      <c r="F45" s="18">
        <f>VLOOKUP(A45,[1]Sheet3!$A$7:$F$112,6,FALSE)</f>
        <v>71</v>
      </c>
      <c r="G45" s="18">
        <f>VLOOKUP(A45,[1]Sheet3!$A$7:$G$112,7,FALSE)</f>
        <v>14</v>
      </c>
      <c r="H45" s="19">
        <f t="shared" ref="H45:H76" si="20">I45+J45</f>
        <v>66</v>
      </c>
      <c r="I45" s="18">
        <f>VLOOKUP(A45,[1]Sheet3!$A$7:$I$112,9,FALSE)</f>
        <v>55</v>
      </c>
      <c r="J45" s="18">
        <f>VLOOKUP(A45,[1]Sheet3!$A$7:$J$112,10,FALSE)</f>
        <v>11</v>
      </c>
      <c r="K45" s="18">
        <f t="shared" ref="K45:K76" si="21">L45+M45</f>
        <v>75</v>
      </c>
      <c r="L45" s="18">
        <f>VLOOKUP(A45,[2]公式版!$B$1:$E$65536,4,FALSE)</f>
        <v>65</v>
      </c>
      <c r="M45" s="18">
        <f>VLOOKUP(A45,[2]公式版!$B$1:$F$65536,5,FALSE)</f>
        <v>10</v>
      </c>
      <c r="N45" s="18">
        <f t="shared" ref="N45:N76" si="22">O45+P45</f>
        <v>212</v>
      </c>
      <c r="O45" s="18">
        <f>VLOOKUP(A45,[2]公式版!$B$1:$N$65536,13,FALSE)</f>
        <v>180</v>
      </c>
      <c r="P45" s="18">
        <f>VLOOKUP(A45,[2]公式版!$B$1:$O$65536,14,FALSE)</f>
        <v>32</v>
      </c>
      <c r="Q45" s="18">
        <f t="shared" si="18"/>
        <v>0</v>
      </c>
      <c r="R45" s="18"/>
      <c r="S45" s="18"/>
    </row>
    <row r="46" s="3" customFormat="1" ht="20" customHeight="1" spans="1:19">
      <c r="A46" s="17" t="s">
        <v>52</v>
      </c>
      <c r="B46" s="18">
        <f t="shared" si="15"/>
        <v>878</v>
      </c>
      <c r="C46" s="18">
        <f t="shared" si="16"/>
        <v>738</v>
      </c>
      <c r="D46" s="18">
        <f t="shared" si="17"/>
        <v>140</v>
      </c>
      <c r="E46" s="18">
        <f t="shared" si="19"/>
        <v>117</v>
      </c>
      <c r="F46" s="18">
        <f>VLOOKUP(A46,[1]Sheet3!$A$7:$F$112,6,FALSE)</f>
        <v>98</v>
      </c>
      <c r="G46" s="18">
        <f>VLOOKUP(A46,[1]Sheet3!$A$7:$G$112,7,FALSE)</f>
        <v>19</v>
      </c>
      <c r="H46" s="19">
        <f t="shared" si="20"/>
        <v>98</v>
      </c>
      <c r="I46" s="18">
        <f>VLOOKUP(A46,[1]Sheet3!$A$7:$I$112,9,FALSE)</f>
        <v>80</v>
      </c>
      <c r="J46" s="18">
        <f>VLOOKUP(A46,[1]Sheet3!$A$7:$J$112,10,FALSE)</f>
        <v>18</v>
      </c>
      <c r="K46" s="18">
        <f t="shared" si="21"/>
        <v>273</v>
      </c>
      <c r="L46" s="18">
        <f>VLOOKUP(A46,[2]公式版!$B$1:$E$65536,4,FALSE)</f>
        <v>231</v>
      </c>
      <c r="M46" s="18">
        <f>VLOOKUP(A46,[2]公式版!$B$1:$F$65536,5,FALSE)</f>
        <v>42</v>
      </c>
      <c r="N46" s="18">
        <f t="shared" si="22"/>
        <v>390</v>
      </c>
      <c r="O46" s="18">
        <f>VLOOKUP(A46,[2]公式版!$B$1:$N$65536,13,FALSE)</f>
        <v>329</v>
      </c>
      <c r="P46" s="18">
        <f>VLOOKUP(A46,[2]公式版!$B$1:$O$65536,14,FALSE)</f>
        <v>61</v>
      </c>
      <c r="Q46" s="18">
        <f t="shared" si="18"/>
        <v>0</v>
      </c>
      <c r="R46" s="18"/>
      <c r="S46" s="18"/>
    </row>
    <row r="47" s="3" customFormat="1" ht="20" customHeight="1" spans="1:19">
      <c r="A47" s="17" t="s">
        <v>53</v>
      </c>
      <c r="B47" s="18">
        <f t="shared" si="15"/>
        <v>1080</v>
      </c>
      <c r="C47" s="18">
        <f t="shared" si="16"/>
        <v>907</v>
      </c>
      <c r="D47" s="18">
        <f t="shared" si="17"/>
        <v>173</v>
      </c>
      <c r="E47" s="18">
        <f t="shared" si="19"/>
        <v>135</v>
      </c>
      <c r="F47" s="18">
        <f>VLOOKUP(A47,[1]Sheet3!$A$7:$F$112,6,FALSE)</f>
        <v>112</v>
      </c>
      <c r="G47" s="18">
        <f>VLOOKUP(A47,[1]Sheet3!$A$7:$G$112,7,FALSE)</f>
        <v>23</v>
      </c>
      <c r="H47" s="19">
        <f t="shared" si="20"/>
        <v>116</v>
      </c>
      <c r="I47" s="18">
        <f>VLOOKUP(A47,[1]Sheet3!$A$7:$I$112,9,FALSE)</f>
        <v>94</v>
      </c>
      <c r="J47" s="18">
        <f>VLOOKUP(A47,[1]Sheet3!$A$7:$J$112,10,FALSE)</f>
        <v>22</v>
      </c>
      <c r="K47" s="18">
        <f t="shared" si="21"/>
        <v>349</v>
      </c>
      <c r="L47" s="18">
        <f>VLOOKUP(A47,[2]公式版!$B$1:$E$65536,4,FALSE)</f>
        <v>295</v>
      </c>
      <c r="M47" s="18">
        <f>VLOOKUP(A47,[2]公式版!$B$1:$F$65536,5,FALSE)</f>
        <v>54</v>
      </c>
      <c r="N47" s="18">
        <f t="shared" si="22"/>
        <v>480</v>
      </c>
      <c r="O47" s="18">
        <f>VLOOKUP(A47,[2]公式版!$B$1:$N$65536,13,FALSE)</f>
        <v>406</v>
      </c>
      <c r="P47" s="18">
        <f>VLOOKUP(A47,[2]公式版!$B$1:$O$65536,14,FALSE)</f>
        <v>74</v>
      </c>
      <c r="Q47" s="18">
        <f t="shared" si="18"/>
        <v>0</v>
      </c>
      <c r="R47" s="18"/>
      <c r="S47" s="18"/>
    </row>
    <row r="48" s="3" customFormat="1" ht="20" customHeight="1" spans="1:19">
      <c r="A48" s="17" t="s">
        <v>54</v>
      </c>
      <c r="B48" s="18">
        <f t="shared" si="15"/>
        <v>467</v>
      </c>
      <c r="C48" s="18">
        <f t="shared" si="16"/>
        <v>390</v>
      </c>
      <c r="D48" s="18">
        <f t="shared" si="17"/>
        <v>77</v>
      </c>
      <c r="E48" s="18">
        <f t="shared" si="19"/>
        <v>103</v>
      </c>
      <c r="F48" s="18">
        <f>VLOOKUP(A48,[1]Sheet3!$A$7:$F$112,6,FALSE)</f>
        <v>86</v>
      </c>
      <c r="G48" s="18">
        <f>VLOOKUP(A48,[1]Sheet3!$A$7:$G$112,7,FALSE)</f>
        <v>17</v>
      </c>
      <c r="H48" s="19">
        <f t="shared" si="20"/>
        <v>83</v>
      </c>
      <c r="I48" s="18">
        <f>VLOOKUP(A48,[1]Sheet3!$A$7:$I$112,9,FALSE)</f>
        <v>68</v>
      </c>
      <c r="J48" s="18">
        <f>VLOOKUP(A48,[1]Sheet3!$A$7:$J$112,10,FALSE)</f>
        <v>15</v>
      </c>
      <c r="K48" s="18">
        <f t="shared" si="21"/>
        <v>125</v>
      </c>
      <c r="L48" s="18">
        <f>VLOOKUP(A48,[2]公式版!$B$1:$E$65536,4,FALSE)</f>
        <v>105</v>
      </c>
      <c r="M48" s="18">
        <f>VLOOKUP(A48,[2]公式版!$B$1:$F$65536,5,FALSE)</f>
        <v>20</v>
      </c>
      <c r="N48" s="18">
        <f t="shared" si="22"/>
        <v>156</v>
      </c>
      <c r="O48" s="18">
        <f>VLOOKUP(A48,[2]公式版!$B$1:$N$65536,13,FALSE)</f>
        <v>131</v>
      </c>
      <c r="P48" s="18">
        <f>VLOOKUP(A48,[2]公式版!$B$1:$O$65536,14,FALSE)</f>
        <v>25</v>
      </c>
      <c r="Q48" s="18">
        <f t="shared" si="18"/>
        <v>0</v>
      </c>
      <c r="R48" s="18"/>
      <c r="S48" s="18"/>
    </row>
    <row r="49" s="2" customFormat="1" ht="20" customHeight="1" spans="1:19">
      <c r="A49" s="15" t="s">
        <v>55</v>
      </c>
      <c r="B49" s="16">
        <f t="shared" si="15"/>
        <v>12977</v>
      </c>
      <c r="C49" s="16">
        <f t="shared" si="16"/>
        <v>10427</v>
      </c>
      <c r="D49" s="16">
        <f t="shared" si="17"/>
        <v>2550</v>
      </c>
      <c r="E49" s="16">
        <f>SUM(E50:E57)</f>
        <v>1285</v>
      </c>
      <c r="F49" s="16">
        <f t="shared" ref="F49:S49" si="23">SUM(F50:F57)</f>
        <v>1055</v>
      </c>
      <c r="G49" s="16">
        <f t="shared" si="23"/>
        <v>230</v>
      </c>
      <c r="H49" s="16">
        <f t="shared" si="23"/>
        <v>707</v>
      </c>
      <c r="I49" s="16">
        <f t="shared" si="23"/>
        <v>571</v>
      </c>
      <c r="J49" s="16">
        <f t="shared" si="23"/>
        <v>136</v>
      </c>
      <c r="K49" s="16">
        <f t="shared" si="23"/>
        <v>757</v>
      </c>
      <c r="L49" s="16">
        <f t="shared" si="23"/>
        <v>643</v>
      </c>
      <c r="M49" s="16">
        <f t="shared" si="23"/>
        <v>114</v>
      </c>
      <c r="N49" s="16">
        <f t="shared" si="23"/>
        <v>5914</v>
      </c>
      <c r="O49" s="16">
        <f t="shared" si="23"/>
        <v>5032</v>
      </c>
      <c r="P49" s="16">
        <f t="shared" si="23"/>
        <v>882</v>
      </c>
      <c r="Q49" s="16">
        <f t="shared" si="18"/>
        <v>4314</v>
      </c>
      <c r="R49" s="16">
        <v>3126</v>
      </c>
      <c r="S49" s="16">
        <v>1188</v>
      </c>
    </row>
    <row r="50" s="3" customFormat="1" ht="20" customHeight="1" spans="1:19">
      <c r="A50" s="17" t="s">
        <v>56</v>
      </c>
      <c r="B50" s="18">
        <f t="shared" si="15"/>
        <v>7704</v>
      </c>
      <c r="C50" s="18">
        <f t="shared" si="16"/>
        <v>6185</v>
      </c>
      <c r="D50" s="18">
        <f t="shared" si="17"/>
        <v>1519</v>
      </c>
      <c r="E50" s="18">
        <f t="shared" si="19"/>
        <v>157</v>
      </c>
      <c r="F50" s="18">
        <f>VLOOKUP(A50,[1]Sheet3!$A$7:$F$112,6,FALSE)</f>
        <v>144</v>
      </c>
      <c r="G50" s="18">
        <f>VLOOKUP(A50,[1]Sheet3!$A$7:$G$112,7,FALSE)</f>
        <v>13</v>
      </c>
      <c r="H50" s="19">
        <f t="shared" si="20"/>
        <v>78</v>
      </c>
      <c r="I50" s="18">
        <f>VLOOKUP(A50,[1]Sheet3!$A$7:$I$112,9,FALSE)</f>
        <v>70</v>
      </c>
      <c r="J50" s="18">
        <f>VLOOKUP(A50,[1]Sheet3!$A$7:$J$112,10,FALSE)</f>
        <v>8</v>
      </c>
      <c r="K50" s="18">
        <f t="shared" si="21"/>
        <v>252</v>
      </c>
      <c r="L50" s="18">
        <f>VLOOKUP(A50,[2]公式版!$B$1:$E$65536,4,FALSE)</f>
        <v>227</v>
      </c>
      <c r="M50" s="18">
        <f>VLOOKUP(A50,[2]公式版!$B$1:$F$65536,5,FALSE)</f>
        <v>25</v>
      </c>
      <c r="N50" s="18">
        <f t="shared" si="22"/>
        <v>2903</v>
      </c>
      <c r="O50" s="18">
        <f>VLOOKUP(A50,[2]公式版!$B$1:$N$65536,13,FALSE)</f>
        <v>2618</v>
      </c>
      <c r="P50" s="18">
        <f>VLOOKUP(A50,[2]公式版!$B$1:$O$65536,14,FALSE)</f>
        <v>285</v>
      </c>
      <c r="Q50" s="18">
        <f t="shared" si="18"/>
        <v>4314</v>
      </c>
      <c r="R50" s="18">
        <v>3126</v>
      </c>
      <c r="S50" s="18">
        <v>1188</v>
      </c>
    </row>
    <row r="51" s="3" customFormat="1" ht="20" customHeight="1" spans="1:19">
      <c r="A51" s="17" t="s">
        <v>57</v>
      </c>
      <c r="B51" s="18">
        <f t="shared" si="15"/>
        <v>795</v>
      </c>
      <c r="C51" s="18">
        <f t="shared" si="16"/>
        <v>628</v>
      </c>
      <c r="D51" s="18">
        <f t="shared" si="17"/>
        <v>167</v>
      </c>
      <c r="E51" s="18">
        <f t="shared" si="19"/>
        <v>191</v>
      </c>
      <c r="F51" s="18">
        <f>VLOOKUP(A51,[1]Sheet3!$A$7:$F$112,6,FALSE)</f>
        <v>152</v>
      </c>
      <c r="G51" s="18">
        <f>VLOOKUP(A51,[1]Sheet3!$A$7:$G$112,7,FALSE)</f>
        <v>39</v>
      </c>
      <c r="H51" s="19">
        <f t="shared" si="20"/>
        <v>95</v>
      </c>
      <c r="I51" s="18">
        <f>VLOOKUP(A51,[1]Sheet3!$A$7:$I$112,9,FALSE)</f>
        <v>74</v>
      </c>
      <c r="J51" s="18">
        <f>VLOOKUP(A51,[1]Sheet3!$A$7:$J$112,10,FALSE)</f>
        <v>21</v>
      </c>
      <c r="K51" s="18">
        <f t="shared" si="21"/>
        <v>50</v>
      </c>
      <c r="L51" s="18">
        <f>VLOOKUP(A51,[2]公式版!$B$1:$E$65536,4,FALSE)</f>
        <v>39</v>
      </c>
      <c r="M51" s="18">
        <f>VLOOKUP(A51,[2]公式版!$B$1:$F$65536,5,FALSE)</f>
        <v>11</v>
      </c>
      <c r="N51" s="18">
        <f t="shared" si="22"/>
        <v>459</v>
      </c>
      <c r="O51" s="18">
        <f>VLOOKUP(A51,[2]公式版!$B$1:$N$65536,13,FALSE)</f>
        <v>363</v>
      </c>
      <c r="P51" s="18">
        <f>VLOOKUP(A51,[2]公式版!$B$1:$O$65536,14,FALSE)</f>
        <v>96</v>
      </c>
      <c r="Q51" s="18">
        <f t="shared" si="18"/>
        <v>0</v>
      </c>
      <c r="R51" s="18"/>
      <c r="S51" s="18"/>
    </row>
    <row r="52" s="3" customFormat="1" ht="20" customHeight="1" spans="1:19">
      <c r="A52" s="17" t="s">
        <v>58</v>
      </c>
      <c r="B52" s="18">
        <f t="shared" si="15"/>
        <v>553</v>
      </c>
      <c r="C52" s="18">
        <f t="shared" si="16"/>
        <v>438</v>
      </c>
      <c r="D52" s="18">
        <f t="shared" si="17"/>
        <v>115</v>
      </c>
      <c r="E52" s="18">
        <f t="shared" si="19"/>
        <v>105</v>
      </c>
      <c r="F52" s="18">
        <f>VLOOKUP(A52,[1]Sheet3!$A$7:$F$112,6,FALSE)</f>
        <v>84</v>
      </c>
      <c r="G52" s="18">
        <f>VLOOKUP(A52,[1]Sheet3!$A$7:$G$112,7,FALSE)</f>
        <v>21</v>
      </c>
      <c r="H52" s="19">
        <f t="shared" si="20"/>
        <v>53</v>
      </c>
      <c r="I52" s="18">
        <f>VLOOKUP(A52,[1]Sheet3!$A$7:$I$112,9,FALSE)</f>
        <v>42</v>
      </c>
      <c r="J52" s="18">
        <f>VLOOKUP(A52,[1]Sheet3!$A$7:$J$112,10,FALSE)</f>
        <v>11</v>
      </c>
      <c r="K52" s="18">
        <f t="shared" si="21"/>
        <v>36</v>
      </c>
      <c r="L52" s="18">
        <f>VLOOKUP(A52,[2]公式版!$B$1:$E$65536,4,FALSE)</f>
        <v>28</v>
      </c>
      <c r="M52" s="18">
        <f>VLOOKUP(A52,[2]公式版!$B$1:$F$65536,5,FALSE)</f>
        <v>8</v>
      </c>
      <c r="N52" s="18">
        <f t="shared" si="22"/>
        <v>359</v>
      </c>
      <c r="O52" s="18">
        <f>VLOOKUP(A52,[2]公式版!$B$1:$N$65536,13,FALSE)</f>
        <v>284</v>
      </c>
      <c r="P52" s="18">
        <f>VLOOKUP(A52,[2]公式版!$B$1:$O$65536,14,FALSE)</f>
        <v>75</v>
      </c>
      <c r="Q52" s="18">
        <f t="shared" si="18"/>
        <v>0</v>
      </c>
      <c r="R52" s="18"/>
      <c r="S52" s="18"/>
    </row>
    <row r="53" s="3" customFormat="1" ht="20" customHeight="1" spans="1:19">
      <c r="A53" s="17" t="s">
        <v>59</v>
      </c>
      <c r="B53" s="18">
        <f t="shared" si="15"/>
        <v>1139</v>
      </c>
      <c r="C53" s="18">
        <f t="shared" si="16"/>
        <v>898</v>
      </c>
      <c r="D53" s="18">
        <f t="shared" si="17"/>
        <v>241</v>
      </c>
      <c r="E53" s="18">
        <f t="shared" si="19"/>
        <v>276</v>
      </c>
      <c r="F53" s="18">
        <f>VLOOKUP(A53,[1]Sheet3!$A$7:$F$112,6,FALSE)</f>
        <v>220</v>
      </c>
      <c r="G53" s="18">
        <f>VLOOKUP(A53,[1]Sheet3!$A$7:$G$112,7,FALSE)</f>
        <v>56</v>
      </c>
      <c r="H53" s="19">
        <f t="shared" si="20"/>
        <v>104</v>
      </c>
      <c r="I53" s="18">
        <f>VLOOKUP(A53,[1]Sheet3!$A$7:$I$112,9,FALSE)</f>
        <v>81</v>
      </c>
      <c r="J53" s="18">
        <f>VLOOKUP(A53,[1]Sheet3!$A$7:$J$112,10,FALSE)</f>
        <v>23</v>
      </c>
      <c r="K53" s="18">
        <f t="shared" si="21"/>
        <v>53</v>
      </c>
      <c r="L53" s="18">
        <f>VLOOKUP(A53,[2]公式版!$B$1:$E$65536,4,FALSE)</f>
        <v>41</v>
      </c>
      <c r="M53" s="18">
        <f>VLOOKUP(A53,[2]公式版!$B$1:$F$65536,5,FALSE)</f>
        <v>12</v>
      </c>
      <c r="N53" s="18">
        <f t="shared" si="22"/>
        <v>706</v>
      </c>
      <c r="O53" s="18">
        <f>VLOOKUP(A53,[2]公式版!$B$1:$N$65536,13,FALSE)</f>
        <v>556</v>
      </c>
      <c r="P53" s="18">
        <f>VLOOKUP(A53,[2]公式版!$B$1:$O$65536,14,FALSE)</f>
        <v>150</v>
      </c>
      <c r="Q53" s="18">
        <f t="shared" si="18"/>
        <v>0</v>
      </c>
      <c r="R53" s="18"/>
      <c r="S53" s="18"/>
    </row>
    <row r="54" s="3" customFormat="1" ht="20" customHeight="1" spans="1:19">
      <c r="A54" s="17" t="s">
        <v>60</v>
      </c>
      <c r="B54" s="18">
        <f t="shared" si="15"/>
        <v>644</v>
      </c>
      <c r="C54" s="18">
        <f t="shared" si="16"/>
        <v>507</v>
      </c>
      <c r="D54" s="18">
        <f t="shared" si="17"/>
        <v>137</v>
      </c>
      <c r="E54" s="18">
        <f t="shared" si="19"/>
        <v>127</v>
      </c>
      <c r="F54" s="18">
        <f>VLOOKUP(A54,[1]Sheet3!$A$7:$F$112,6,FALSE)</f>
        <v>101</v>
      </c>
      <c r="G54" s="18">
        <f>VLOOKUP(A54,[1]Sheet3!$A$7:$G$112,7,FALSE)</f>
        <v>26</v>
      </c>
      <c r="H54" s="19">
        <f t="shared" si="20"/>
        <v>74</v>
      </c>
      <c r="I54" s="18">
        <f>VLOOKUP(A54,[1]Sheet3!$A$7:$I$112,9,FALSE)</f>
        <v>58</v>
      </c>
      <c r="J54" s="18">
        <f>VLOOKUP(A54,[1]Sheet3!$A$7:$J$112,10,FALSE)</f>
        <v>16</v>
      </c>
      <c r="K54" s="18">
        <f t="shared" si="21"/>
        <v>47</v>
      </c>
      <c r="L54" s="18">
        <f>VLOOKUP(A54,[2]公式版!$B$1:$E$65536,4,FALSE)</f>
        <v>36</v>
      </c>
      <c r="M54" s="18">
        <f>VLOOKUP(A54,[2]公式版!$B$1:$F$65536,5,FALSE)</f>
        <v>11</v>
      </c>
      <c r="N54" s="18">
        <f t="shared" si="22"/>
        <v>396</v>
      </c>
      <c r="O54" s="18">
        <f>VLOOKUP(A54,[2]公式版!$B$1:$N$65536,13,FALSE)</f>
        <v>312</v>
      </c>
      <c r="P54" s="18">
        <f>VLOOKUP(A54,[2]公式版!$B$1:$O$65536,14,FALSE)</f>
        <v>84</v>
      </c>
      <c r="Q54" s="18">
        <f t="shared" si="18"/>
        <v>0</v>
      </c>
      <c r="R54" s="18"/>
      <c r="S54" s="18"/>
    </row>
    <row r="55" s="3" customFormat="1" ht="20" customHeight="1" spans="1:19">
      <c r="A55" s="17" t="s">
        <v>61</v>
      </c>
      <c r="B55" s="18">
        <f t="shared" si="15"/>
        <v>607</v>
      </c>
      <c r="C55" s="18">
        <f t="shared" si="16"/>
        <v>515</v>
      </c>
      <c r="D55" s="18">
        <f t="shared" si="17"/>
        <v>92</v>
      </c>
      <c r="E55" s="18">
        <f t="shared" si="19"/>
        <v>141</v>
      </c>
      <c r="F55" s="18">
        <f>VLOOKUP(A55,[1]Sheet3!$A$7:$F$112,6,FALSE)</f>
        <v>118</v>
      </c>
      <c r="G55" s="18">
        <f>VLOOKUP(A55,[1]Sheet3!$A$7:$G$112,7,FALSE)</f>
        <v>23</v>
      </c>
      <c r="H55" s="19">
        <f t="shared" si="20"/>
        <v>94</v>
      </c>
      <c r="I55" s="18">
        <f>VLOOKUP(A55,[1]Sheet3!$A$7:$I$112,9,FALSE)</f>
        <v>77</v>
      </c>
      <c r="J55" s="18">
        <f>VLOOKUP(A55,[1]Sheet3!$A$7:$J$112,10,FALSE)</f>
        <v>17</v>
      </c>
      <c r="K55" s="18">
        <f t="shared" si="21"/>
        <v>28</v>
      </c>
      <c r="L55" s="18">
        <f>VLOOKUP(A55,[2]公式版!$B$1:$E$65536,4,FALSE)</f>
        <v>28</v>
      </c>
      <c r="M55" s="18">
        <f>VLOOKUP(A55,[2]公式版!$B$1:$F$65536,5,FALSE)</f>
        <v>0</v>
      </c>
      <c r="N55" s="18">
        <f t="shared" si="22"/>
        <v>344</v>
      </c>
      <c r="O55" s="18">
        <f>VLOOKUP(A55,[2]公式版!$B$1:$N$65536,13,FALSE)</f>
        <v>292</v>
      </c>
      <c r="P55" s="18">
        <f>VLOOKUP(A55,[2]公式版!$B$1:$O$65536,14,FALSE)</f>
        <v>52</v>
      </c>
      <c r="Q55" s="18">
        <f t="shared" si="18"/>
        <v>0</v>
      </c>
      <c r="R55" s="18"/>
      <c r="S55" s="18"/>
    </row>
    <row r="56" s="3" customFormat="1" ht="20" customHeight="1" spans="1:19">
      <c r="A56" s="17" t="s">
        <v>62</v>
      </c>
      <c r="B56" s="18">
        <f t="shared" si="15"/>
        <v>641</v>
      </c>
      <c r="C56" s="18">
        <f t="shared" si="16"/>
        <v>504</v>
      </c>
      <c r="D56" s="18">
        <f t="shared" si="17"/>
        <v>137</v>
      </c>
      <c r="E56" s="18">
        <f t="shared" si="19"/>
        <v>124</v>
      </c>
      <c r="F56" s="18">
        <f>VLOOKUP(A56,[1]Sheet3!$A$7:$F$112,6,FALSE)</f>
        <v>98</v>
      </c>
      <c r="G56" s="18">
        <f>VLOOKUP(A56,[1]Sheet3!$A$7:$G$112,7,FALSE)</f>
        <v>26</v>
      </c>
      <c r="H56" s="19">
        <f t="shared" si="20"/>
        <v>77</v>
      </c>
      <c r="I56" s="18">
        <f>VLOOKUP(A56,[1]Sheet3!$A$7:$I$112,9,FALSE)</f>
        <v>60</v>
      </c>
      <c r="J56" s="18">
        <f>VLOOKUP(A56,[1]Sheet3!$A$7:$J$112,10,FALSE)</f>
        <v>17</v>
      </c>
      <c r="K56" s="18">
        <f t="shared" si="21"/>
        <v>47</v>
      </c>
      <c r="L56" s="18">
        <f>VLOOKUP(A56,[2]公式版!$B$1:$E$65536,4,FALSE)</f>
        <v>38</v>
      </c>
      <c r="M56" s="18">
        <f>VLOOKUP(A56,[2]公式版!$B$1:$F$65536,5,FALSE)</f>
        <v>9</v>
      </c>
      <c r="N56" s="18">
        <f t="shared" si="22"/>
        <v>393</v>
      </c>
      <c r="O56" s="18">
        <f>VLOOKUP(A56,[2]公式版!$B$1:$N$65536,13,FALSE)</f>
        <v>308</v>
      </c>
      <c r="P56" s="18">
        <f>VLOOKUP(A56,[2]公式版!$B$1:$O$65536,14,FALSE)</f>
        <v>85</v>
      </c>
      <c r="Q56" s="18">
        <f t="shared" si="18"/>
        <v>0</v>
      </c>
      <c r="R56" s="18"/>
      <c r="S56" s="18"/>
    </row>
    <row r="57" s="3" customFormat="1" ht="20" customHeight="1" spans="1:19">
      <c r="A57" s="17" t="s">
        <v>63</v>
      </c>
      <c r="B57" s="18">
        <f t="shared" si="15"/>
        <v>894</v>
      </c>
      <c r="C57" s="18">
        <f t="shared" si="16"/>
        <v>752</v>
      </c>
      <c r="D57" s="18">
        <f t="shared" si="17"/>
        <v>142</v>
      </c>
      <c r="E57" s="18">
        <f t="shared" si="19"/>
        <v>164</v>
      </c>
      <c r="F57" s="18">
        <f>VLOOKUP(A57,[1]Sheet3!$A$7:$F$112,6,FALSE)</f>
        <v>138</v>
      </c>
      <c r="G57" s="18">
        <f>VLOOKUP(A57,[1]Sheet3!$A$7:$G$112,7,FALSE)</f>
        <v>26</v>
      </c>
      <c r="H57" s="19">
        <f t="shared" si="20"/>
        <v>132</v>
      </c>
      <c r="I57" s="18">
        <f>VLOOKUP(A57,[1]Sheet3!$A$7:$I$112,9,FALSE)</f>
        <v>109</v>
      </c>
      <c r="J57" s="18">
        <f>VLOOKUP(A57,[1]Sheet3!$A$7:$J$112,10,FALSE)</f>
        <v>23</v>
      </c>
      <c r="K57" s="18">
        <f t="shared" si="21"/>
        <v>244</v>
      </c>
      <c r="L57" s="18">
        <f>VLOOKUP(A57,[2]公式版!$B$1:$E$65536,4,FALSE)</f>
        <v>206</v>
      </c>
      <c r="M57" s="18">
        <f>VLOOKUP(A57,[2]公式版!$B$1:$F$65536,5,FALSE)</f>
        <v>38</v>
      </c>
      <c r="N57" s="18">
        <f t="shared" si="22"/>
        <v>354</v>
      </c>
      <c r="O57" s="18">
        <f>VLOOKUP(A57,[2]公式版!$B$1:$N$65536,13,FALSE)</f>
        <v>299</v>
      </c>
      <c r="P57" s="18">
        <f>VLOOKUP(A57,[2]公式版!$B$1:$O$65536,14,FALSE)</f>
        <v>55</v>
      </c>
      <c r="Q57" s="18">
        <f t="shared" si="18"/>
        <v>0</v>
      </c>
      <c r="R57" s="18"/>
      <c r="S57" s="18"/>
    </row>
    <row r="58" s="2" customFormat="1" ht="20" customHeight="1" spans="1:19">
      <c r="A58" s="15" t="s">
        <v>64</v>
      </c>
      <c r="B58" s="16">
        <f t="shared" si="15"/>
        <v>3621</v>
      </c>
      <c r="C58" s="16">
        <f t="shared" si="16"/>
        <v>2919</v>
      </c>
      <c r="D58" s="16">
        <f t="shared" si="17"/>
        <v>702</v>
      </c>
      <c r="E58" s="16">
        <f t="shared" si="19"/>
        <v>146</v>
      </c>
      <c r="F58" s="16">
        <f>VLOOKUP(A58,[1]Sheet3!$A$7:$F$112,6,FALSE)</f>
        <v>134</v>
      </c>
      <c r="G58" s="16">
        <f>VLOOKUP(A58,[1]Sheet3!$A$7:$G$112,7,FALSE)</f>
        <v>12</v>
      </c>
      <c r="H58" s="16">
        <f t="shared" si="20"/>
        <v>96</v>
      </c>
      <c r="I58" s="16">
        <f>VLOOKUP(A58,[1]Sheet3!$A$7:$I$112,9,FALSE)</f>
        <v>85</v>
      </c>
      <c r="J58" s="16">
        <f>VLOOKUP(A58,[1]Sheet3!$A$7:$J$112,10,FALSE)</f>
        <v>11</v>
      </c>
      <c r="K58" s="16">
        <f t="shared" si="21"/>
        <v>132</v>
      </c>
      <c r="L58" s="16">
        <v>119</v>
      </c>
      <c r="M58" s="16">
        <v>13</v>
      </c>
      <c r="N58" s="16">
        <f t="shared" si="22"/>
        <v>1213</v>
      </c>
      <c r="O58" s="16">
        <v>1094</v>
      </c>
      <c r="P58" s="16">
        <v>119</v>
      </c>
      <c r="Q58" s="16">
        <f t="shared" si="18"/>
        <v>2034</v>
      </c>
      <c r="R58" s="16">
        <v>1487</v>
      </c>
      <c r="S58" s="16">
        <v>547</v>
      </c>
    </row>
    <row r="59" s="2" customFormat="1" ht="20" customHeight="1" spans="1:19">
      <c r="A59" s="15" t="s">
        <v>65</v>
      </c>
      <c r="B59" s="16">
        <f t="shared" si="15"/>
        <v>4901</v>
      </c>
      <c r="C59" s="16">
        <f t="shared" si="16"/>
        <v>3930</v>
      </c>
      <c r="D59" s="16">
        <f t="shared" si="17"/>
        <v>971</v>
      </c>
      <c r="E59" s="16">
        <f>SUM(E60:E64)</f>
        <v>509</v>
      </c>
      <c r="F59" s="16">
        <f t="shared" ref="F59:S59" si="24">SUM(F60:F64)</f>
        <v>422</v>
      </c>
      <c r="G59" s="16">
        <f t="shared" si="24"/>
        <v>87</v>
      </c>
      <c r="H59" s="16">
        <f t="shared" si="24"/>
        <v>297</v>
      </c>
      <c r="I59" s="16">
        <f t="shared" si="24"/>
        <v>237</v>
      </c>
      <c r="J59" s="16">
        <f t="shared" si="24"/>
        <v>60</v>
      </c>
      <c r="K59" s="16">
        <f t="shared" si="24"/>
        <v>317</v>
      </c>
      <c r="L59" s="16">
        <f t="shared" si="24"/>
        <v>263</v>
      </c>
      <c r="M59" s="16">
        <f t="shared" si="24"/>
        <v>54</v>
      </c>
      <c r="N59" s="16">
        <f t="shared" si="24"/>
        <v>2833</v>
      </c>
      <c r="O59" s="16">
        <f t="shared" si="24"/>
        <v>2356</v>
      </c>
      <c r="P59" s="16">
        <f t="shared" si="24"/>
        <v>477</v>
      </c>
      <c r="Q59" s="16">
        <f t="shared" si="18"/>
        <v>945</v>
      </c>
      <c r="R59" s="16">
        <v>652</v>
      </c>
      <c r="S59" s="16">
        <v>293</v>
      </c>
    </row>
    <row r="60" s="3" customFormat="1" ht="20" customHeight="1" spans="1:19">
      <c r="A60" s="17" t="s">
        <v>66</v>
      </c>
      <c r="B60" s="18">
        <f t="shared" si="15"/>
        <v>2351</v>
      </c>
      <c r="C60" s="18">
        <f t="shared" si="16"/>
        <v>1923</v>
      </c>
      <c r="D60" s="18">
        <f t="shared" si="17"/>
        <v>428</v>
      </c>
      <c r="E60" s="18">
        <f t="shared" si="19"/>
        <v>123</v>
      </c>
      <c r="F60" s="18">
        <f>VLOOKUP(A60,[1]Sheet3!$A$7:$F$112,6,FALSE)</f>
        <v>113</v>
      </c>
      <c r="G60" s="18">
        <f>VLOOKUP(A60,[1]Sheet3!$A$7:$G$112,7,FALSE)</f>
        <v>10</v>
      </c>
      <c r="H60" s="19">
        <f t="shared" si="20"/>
        <v>67</v>
      </c>
      <c r="I60" s="18">
        <f>VLOOKUP(A60,[1]Sheet3!$A$7:$I$112,9,FALSE)</f>
        <v>60</v>
      </c>
      <c r="J60" s="18">
        <f>VLOOKUP(A60,[1]Sheet3!$A$7:$J$112,10,FALSE)</f>
        <v>7</v>
      </c>
      <c r="K60" s="18">
        <f t="shared" si="21"/>
        <v>115</v>
      </c>
      <c r="L60" s="18">
        <f>VLOOKUP(A60,[2]公式版!$B$1:$E$65536,4,FALSE)</f>
        <v>104</v>
      </c>
      <c r="M60" s="18">
        <f>VLOOKUP(A60,[2]公式版!$B$1:$F$65536,5,FALSE)</f>
        <v>11</v>
      </c>
      <c r="N60" s="18">
        <f t="shared" si="22"/>
        <v>1101</v>
      </c>
      <c r="O60" s="18">
        <f>VLOOKUP(A60,[2]公式版!$B$1:$N$65536,13,FALSE)</f>
        <v>994</v>
      </c>
      <c r="P60" s="18">
        <f>VLOOKUP(A60,[2]公式版!$B$1:$O$65536,14,FALSE)</f>
        <v>107</v>
      </c>
      <c r="Q60" s="18">
        <f t="shared" si="18"/>
        <v>945</v>
      </c>
      <c r="R60" s="18">
        <v>652</v>
      </c>
      <c r="S60" s="18">
        <v>293</v>
      </c>
    </row>
    <row r="61" s="3" customFormat="1" ht="20" customHeight="1" spans="1:19">
      <c r="A61" s="17" t="s">
        <v>67</v>
      </c>
      <c r="B61" s="18">
        <f t="shared" si="15"/>
        <v>187</v>
      </c>
      <c r="C61" s="18">
        <f t="shared" si="16"/>
        <v>147</v>
      </c>
      <c r="D61" s="18">
        <f t="shared" si="17"/>
        <v>40</v>
      </c>
      <c r="E61" s="18">
        <v>0</v>
      </c>
      <c r="F61" s="18">
        <v>0</v>
      </c>
      <c r="G61" s="18">
        <v>0</v>
      </c>
      <c r="H61" s="19">
        <v>0</v>
      </c>
      <c r="I61" s="18">
        <v>0</v>
      </c>
      <c r="J61" s="18">
        <v>0</v>
      </c>
      <c r="K61" s="18">
        <f t="shared" si="21"/>
        <v>29</v>
      </c>
      <c r="L61" s="18">
        <f>VLOOKUP(A61,[2]公式版!$B$1:$E$65536,4,FALSE)</f>
        <v>23</v>
      </c>
      <c r="M61" s="18">
        <f>VLOOKUP(A61,[2]公式版!$B$1:$F$65536,5,FALSE)</f>
        <v>6</v>
      </c>
      <c r="N61" s="18">
        <f t="shared" si="22"/>
        <v>158</v>
      </c>
      <c r="O61" s="18">
        <f>VLOOKUP(A61,[2]公式版!$B$1:$N$65536,13,FALSE)</f>
        <v>124</v>
      </c>
      <c r="P61" s="18">
        <f>VLOOKUP(A61,[2]公式版!$B$1:$O$65536,14,FALSE)</f>
        <v>34</v>
      </c>
      <c r="Q61" s="18">
        <f t="shared" si="18"/>
        <v>0</v>
      </c>
      <c r="R61" s="18"/>
      <c r="S61" s="18"/>
    </row>
    <row r="62" s="3" customFormat="1" ht="20" customHeight="1" spans="1:19">
      <c r="A62" s="17" t="s">
        <v>68</v>
      </c>
      <c r="B62" s="18">
        <f t="shared" si="15"/>
        <v>1141</v>
      </c>
      <c r="C62" s="18">
        <f t="shared" si="16"/>
        <v>899</v>
      </c>
      <c r="D62" s="18">
        <f t="shared" si="17"/>
        <v>242</v>
      </c>
      <c r="E62" s="18">
        <f t="shared" si="19"/>
        <v>170</v>
      </c>
      <c r="F62" s="18">
        <f>VLOOKUP(A62,[1]Sheet3!$A$7:$F$112,6,FALSE)</f>
        <v>138</v>
      </c>
      <c r="G62" s="18">
        <f>VLOOKUP(A62,[1]Sheet3!$A$7:$G$112,7,FALSE)</f>
        <v>32</v>
      </c>
      <c r="H62" s="19">
        <f t="shared" si="20"/>
        <v>101</v>
      </c>
      <c r="I62" s="18">
        <f>VLOOKUP(A62,[1]Sheet3!$A$7:$I$112,9,FALSE)</f>
        <v>78</v>
      </c>
      <c r="J62" s="18">
        <f>VLOOKUP(A62,[1]Sheet3!$A$7:$J$112,10,FALSE)</f>
        <v>23</v>
      </c>
      <c r="K62" s="18">
        <f t="shared" si="21"/>
        <v>89</v>
      </c>
      <c r="L62" s="18">
        <f>VLOOKUP(A62,[2]公式版!$B$1:$E$65536,4,FALSE)</f>
        <v>70</v>
      </c>
      <c r="M62" s="18">
        <f>VLOOKUP(A62,[2]公式版!$B$1:$F$65536,5,FALSE)</f>
        <v>19</v>
      </c>
      <c r="N62" s="18">
        <f t="shared" si="22"/>
        <v>781</v>
      </c>
      <c r="O62" s="18">
        <f>VLOOKUP(A62,[2]公式版!$B$1:$N$65536,13,FALSE)</f>
        <v>613</v>
      </c>
      <c r="P62" s="18">
        <f>VLOOKUP(A62,[2]公式版!$B$1:$O$65536,14,FALSE)</f>
        <v>168</v>
      </c>
      <c r="Q62" s="18">
        <f t="shared" si="18"/>
        <v>0</v>
      </c>
      <c r="R62" s="18"/>
      <c r="S62" s="18"/>
    </row>
    <row r="63" s="3" customFormat="1" ht="20" customHeight="1" spans="1:19">
      <c r="A63" s="17" t="s">
        <v>69</v>
      </c>
      <c r="B63" s="18">
        <f t="shared" si="15"/>
        <v>727</v>
      </c>
      <c r="C63" s="18">
        <f t="shared" si="16"/>
        <v>572</v>
      </c>
      <c r="D63" s="18">
        <f t="shared" si="17"/>
        <v>155</v>
      </c>
      <c r="E63" s="18">
        <f t="shared" si="19"/>
        <v>96</v>
      </c>
      <c r="F63" s="18">
        <f>VLOOKUP(A63,[1]Sheet3!$A$7:$F$112,6,FALSE)</f>
        <v>76</v>
      </c>
      <c r="G63" s="18">
        <f>VLOOKUP(A63,[1]Sheet3!$A$7:$G$112,7,FALSE)</f>
        <v>20</v>
      </c>
      <c r="H63" s="19">
        <f t="shared" si="20"/>
        <v>56</v>
      </c>
      <c r="I63" s="18">
        <f>VLOOKUP(A63,[1]Sheet3!$A$7:$I$112,9,FALSE)</f>
        <v>43</v>
      </c>
      <c r="J63" s="18">
        <f>VLOOKUP(A63,[1]Sheet3!$A$7:$J$112,10,FALSE)</f>
        <v>13</v>
      </c>
      <c r="K63" s="18">
        <f t="shared" si="21"/>
        <v>42</v>
      </c>
      <c r="L63" s="18">
        <f>VLOOKUP(A63,[2]公式版!$B$1:$E$65536,4,FALSE)</f>
        <v>33</v>
      </c>
      <c r="M63" s="18">
        <f>VLOOKUP(A63,[2]公式版!$B$1:$F$65536,5,FALSE)</f>
        <v>9</v>
      </c>
      <c r="N63" s="18">
        <f t="shared" si="22"/>
        <v>533</v>
      </c>
      <c r="O63" s="18">
        <f>VLOOKUP(A63,[2]公式版!$B$1:$N$65536,13,FALSE)</f>
        <v>420</v>
      </c>
      <c r="P63" s="18">
        <f>VLOOKUP(A63,[2]公式版!$B$1:$O$65536,14,FALSE)</f>
        <v>113</v>
      </c>
      <c r="Q63" s="18">
        <f t="shared" si="18"/>
        <v>0</v>
      </c>
      <c r="R63" s="18"/>
      <c r="S63" s="18"/>
    </row>
    <row r="64" s="3" customFormat="1" ht="20" customHeight="1" spans="1:19">
      <c r="A64" s="17" t="s">
        <v>70</v>
      </c>
      <c r="B64" s="18">
        <f t="shared" si="15"/>
        <v>495</v>
      </c>
      <c r="C64" s="18">
        <f t="shared" si="16"/>
        <v>389</v>
      </c>
      <c r="D64" s="18">
        <f t="shared" si="17"/>
        <v>106</v>
      </c>
      <c r="E64" s="18">
        <f t="shared" si="19"/>
        <v>120</v>
      </c>
      <c r="F64" s="18">
        <f>VLOOKUP(A64,[1]Sheet3!$A$7:$F$112,6,FALSE)</f>
        <v>95</v>
      </c>
      <c r="G64" s="18">
        <f>VLOOKUP(A64,[1]Sheet3!$A$7:$G$112,7,FALSE)</f>
        <v>25</v>
      </c>
      <c r="H64" s="19">
        <f t="shared" si="20"/>
        <v>73</v>
      </c>
      <c r="I64" s="18">
        <f>VLOOKUP(A64,[1]Sheet3!$A$7:$I$112,9,FALSE)</f>
        <v>56</v>
      </c>
      <c r="J64" s="18">
        <f>VLOOKUP(A64,[1]Sheet3!$A$7:$J$112,10,FALSE)</f>
        <v>17</v>
      </c>
      <c r="K64" s="18">
        <f t="shared" si="21"/>
        <v>42</v>
      </c>
      <c r="L64" s="18">
        <f>VLOOKUP(A64,[2]公式版!$B$1:$E$65536,4,FALSE)</f>
        <v>33</v>
      </c>
      <c r="M64" s="18">
        <f>VLOOKUP(A64,[2]公式版!$B$1:$F$65536,5,FALSE)</f>
        <v>9</v>
      </c>
      <c r="N64" s="18">
        <f t="shared" si="22"/>
        <v>260</v>
      </c>
      <c r="O64" s="18">
        <f>VLOOKUP(A64,[2]公式版!$B$1:$N$65536,13,FALSE)</f>
        <v>205</v>
      </c>
      <c r="P64" s="18">
        <f>VLOOKUP(A64,[2]公式版!$B$1:$O$65536,14,FALSE)</f>
        <v>55</v>
      </c>
      <c r="Q64" s="18">
        <f t="shared" si="18"/>
        <v>0</v>
      </c>
      <c r="R64" s="18"/>
      <c r="S64" s="18"/>
    </row>
    <row r="65" s="2" customFormat="1" ht="20" customHeight="1" spans="1:19">
      <c r="A65" s="15" t="s">
        <v>71</v>
      </c>
      <c r="B65" s="16">
        <f t="shared" si="15"/>
        <v>10114</v>
      </c>
      <c r="C65" s="16">
        <f t="shared" si="16"/>
        <v>8282</v>
      </c>
      <c r="D65" s="16">
        <f t="shared" si="17"/>
        <v>1832</v>
      </c>
      <c r="E65" s="16">
        <f>SUM(E66:E73)</f>
        <v>1365</v>
      </c>
      <c r="F65" s="16">
        <f t="shared" ref="F65:S65" si="25">SUM(F66:F73)</f>
        <v>1137</v>
      </c>
      <c r="G65" s="16">
        <f t="shared" si="25"/>
        <v>228</v>
      </c>
      <c r="H65" s="16">
        <f t="shared" si="25"/>
        <v>813</v>
      </c>
      <c r="I65" s="16">
        <f t="shared" si="25"/>
        <v>660</v>
      </c>
      <c r="J65" s="16">
        <f t="shared" si="25"/>
        <v>153</v>
      </c>
      <c r="K65" s="16">
        <f t="shared" si="25"/>
        <v>1268</v>
      </c>
      <c r="L65" s="16">
        <f t="shared" si="25"/>
        <v>1085</v>
      </c>
      <c r="M65" s="16">
        <f t="shared" si="25"/>
        <v>183</v>
      </c>
      <c r="N65" s="16">
        <f t="shared" si="25"/>
        <v>4515</v>
      </c>
      <c r="O65" s="16">
        <f t="shared" si="25"/>
        <v>3794</v>
      </c>
      <c r="P65" s="16">
        <f t="shared" si="25"/>
        <v>721</v>
      </c>
      <c r="Q65" s="16">
        <f t="shared" si="18"/>
        <v>2153</v>
      </c>
      <c r="R65" s="16">
        <v>1606</v>
      </c>
      <c r="S65" s="16">
        <v>547</v>
      </c>
    </row>
    <row r="66" s="3" customFormat="1" ht="20" customHeight="1" spans="1:19">
      <c r="A66" s="17" t="s">
        <v>72</v>
      </c>
      <c r="B66" s="18">
        <f t="shared" si="15"/>
        <v>4379</v>
      </c>
      <c r="C66" s="18">
        <f t="shared" si="16"/>
        <v>3612</v>
      </c>
      <c r="D66" s="18">
        <f t="shared" si="17"/>
        <v>767</v>
      </c>
      <c r="E66" s="18">
        <f t="shared" si="19"/>
        <v>141</v>
      </c>
      <c r="F66" s="18">
        <f>VLOOKUP(A66,[1]Sheet3!$A$7:$F$112,6,FALSE)</f>
        <v>128</v>
      </c>
      <c r="G66" s="18">
        <f>VLOOKUP(A66,[1]Sheet3!$A$7:$G$112,7,FALSE)</f>
        <v>13</v>
      </c>
      <c r="H66" s="19">
        <f t="shared" si="20"/>
        <v>42</v>
      </c>
      <c r="I66" s="18">
        <f>VLOOKUP(A66,[1]Sheet3!$A$7:$I$112,9,FALSE)</f>
        <v>37</v>
      </c>
      <c r="J66" s="18">
        <f>VLOOKUP(A66,[1]Sheet3!$A$7:$J$112,10,FALSE)</f>
        <v>5</v>
      </c>
      <c r="K66" s="18">
        <f t="shared" si="21"/>
        <v>405</v>
      </c>
      <c r="L66" s="18">
        <f>VLOOKUP(A66,[2]公式版!$B$1:$E$65536,4,FALSE)</f>
        <v>365</v>
      </c>
      <c r="M66" s="18">
        <f>VLOOKUP(A66,[2]公式版!$B$1:$F$65536,5,FALSE)</f>
        <v>40</v>
      </c>
      <c r="N66" s="18">
        <f t="shared" si="22"/>
        <v>1638</v>
      </c>
      <c r="O66" s="18">
        <f>VLOOKUP(A66,[2]公式版!$B$1:$N$65536,13,FALSE)</f>
        <v>1476</v>
      </c>
      <c r="P66" s="18">
        <f>VLOOKUP(A66,[2]公式版!$B$1:$O$65536,14,FALSE)</f>
        <v>162</v>
      </c>
      <c r="Q66" s="18">
        <f t="shared" si="18"/>
        <v>2153</v>
      </c>
      <c r="R66" s="18">
        <v>1606</v>
      </c>
      <c r="S66" s="18">
        <v>547</v>
      </c>
    </row>
    <row r="67" s="3" customFormat="1" ht="20" customHeight="1" spans="1:19">
      <c r="A67" s="17" t="s">
        <v>73</v>
      </c>
      <c r="B67" s="18">
        <f t="shared" si="15"/>
        <v>109</v>
      </c>
      <c r="C67" s="18">
        <f t="shared" si="16"/>
        <v>86</v>
      </c>
      <c r="D67" s="18">
        <f t="shared" si="17"/>
        <v>23</v>
      </c>
      <c r="E67" s="18">
        <f t="shared" si="19"/>
        <v>74</v>
      </c>
      <c r="F67" s="18">
        <f>VLOOKUP(A67,[1]Sheet3!$A$7:$F$112,6,FALSE)</f>
        <v>59</v>
      </c>
      <c r="G67" s="18">
        <f>VLOOKUP(A67,[1]Sheet3!$A$7:$G$112,7,FALSE)</f>
        <v>15</v>
      </c>
      <c r="H67" s="19">
        <f t="shared" si="20"/>
        <v>35</v>
      </c>
      <c r="I67" s="18">
        <f>VLOOKUP(A67,[1]Sheet3!$A$7:$I$112,9,FALSE)</f>
        <v>27</v>
      </c>
      <c r="J67" s="18">
        <f>VLOOKUP(A67,[1]Sheet3!$A$7:$J$112,10,FALSE)</f>
        <v>8</v>
      </c>
      <c r="K67" s="18">
        <f t="shared" si="21"/>
        <v>0</v>
      </c>
      <c r="L67" s="18">
        <f>VLOOKUP(A67,[2]公式版!$B$1:$E$65536,4,FALSE)</f>
        <v>0</v>
      </c>
      <c r="M67" s="18">
        <f>VLOOKUP(A67,[2]公式版!$B$1:$F$65536,5,FALSE)</f>
        <v>0</v>
      </c>
      <c r="N67" s="18">
        <f t="shared" si="22"/>
        <v>0</v>
      </c>
      <c r="O67" s="18">
        <f>VLOOKUP(A67,[2]公式版!$B$1:$N$65536,13,FALSE)</f>
        <v>0</v>
      </c>
      <c r="P67" s="18">
        <f>VLOOKUP(A67,[2]公式版!$B$1:$O$65536,14,FALSE)</f>
        <v>0</v>
      </c>
      <c r="Q67" s="18">
        <f t="shared" si="18"/>
        <v>0</v>
      </c>
      <c r="R67" s="18"/>
      <c r="S67" s="18"/>
    </row>
    <row r="68" s="3" customFormat="1" ht="20" customHeight="1" spans="1:19">
      <c r="A68" s="17" t="s">
        <v>74</v>
      </c>
      <c r="B68" s="18">
        <f t="shared" si="15"/>
        <v>1463</v>
      </c>
      <c r="C68" s="18">
        <f t="shared" si="16"/>
        <v>1227</v>
      </c>
      <c r="D68" s="18">
        <f t="shared" si="17"/>
        <v>236</v>
      </c>
      <c r="E68" s="18">
        <f t="shared" si="19"/>
        <v>400</v>
      </c>
      <c r="F68" s="18">
        <f>VLOOKUP(A68,[1]Sheet3!$A$7:$F$112,6,FALSE)</f>
        <v>335</v>
      </c>
      <c r="G68" s="18">
        <f>VLOOKUP(A68,[1]Sheet3!$A$7:$G$112,7,FALSE)</f>
        <v>65</v>
      </c>
      <c r="H68" s="19">
        <f t="shared" si="20"/>
        <v>278</v>
      </c>
      <c r="I68" s="18">
        <f>VLOOKUP(A68,[1]Sheet3!$A$7:$I$112,9,FALSE)</f>
        <v>228</v>
      </c>
      <c r="J68" s="18">
        <f>VLOOKUP(A68,[1]Sheet3!$A$7:$J$112,10,FALSE)</f>
        <v>50</v>
      </c>
      <c r="K68" s="18">
        <f t="shared" si="21"/>
        <v>327</v>
      </c>
      <c r="L68" s="18">
        <f>VLOOKUP(A68,[2]公式版!$B$1:$E$65536,4,FALSE)</f>
        <v>277</v>
      </c>
      <c r="M68" s="18">
        <f>VLOOKUP(A68,[2]公式版!$B$1:$F$65536,5,FALSE)</f>
        <v>50</v>
      </c>
      <c r="N68" s="18">
        <f t="shared" si="22"/>
        <v>458</v>
      </c>
      <c r="O68" s="18">
        <f>VLOOKUP(A68,[2]公式版!$B$1:$N$65536,13,FALSE)</f>
        <v>387</v>
      </c>
      <c r="P68" s="18">
        <f>VLOOKUP(A68,[2]公式版!$B$1:$O$65536,14,FALSE)</f>
        <v>71</v>
      </c>
      <c r="Q68" s="18">
        <f t="shared" si="18"/>
        <v>0</v>
      </c>
      <c r="R68" s="18"/>
      <c r="S68" s="18"/>
    </row>
    <row r="69" s="3" customFormat="1" ht="20" customHeight="1" spans="1:19">
      <c r="A69" s="17" t="s">
        <v>75</v>
      </c>
      <c r="B69" s="18">
        <f t="shared" si="15"/>
        <v>1549</v>
      </c>
      <c r="C69" s="18">
        <f t="shared" si="16"/>
        <v>1300</v>
      </c>
      <c r="D69" s="18">
        <f t="shared" si="17"/>
        <v>249</v>
      </c>
      <c r="E69" s="18">
        <f t="shared" si="19"/>
        <v>427</v>
      </c>
      <c r="F69" s="18">
        <f>VLOOKUP(A69,[1]Sheet3!$A$7:$F$112,6,FALSE)</f>
        <v>357</v>
      </c>
      <c r="G69" s="18">
        <f>VLOOKUP(A69,[1]Sheet3!$A$7:$G$112,7,FALSE)</f>
        <v>70</v>
      </c>
      <c r="H69" s="19">
        <f t="shared" si="20"/>
        <v>275</v>
      </c>
      <c r="I69" s="18">
        <f>VLOOKUP(A69,[1]Sheet3!$A$7:$I$112,9,FALSE)</f>
        <v>226</v>
      </c>
      <c r="J69" s="18">
        <f>VLOOKUP(A69,[1]Sheet3!$A$7:$J$112,10,FALSE)</f>
        <v>49</v>
      </c>
      <c r="K69" s="18">
        <f t="shared" si="21"/>
        <v>368</v>
      </c>
      <c r="L69" s="18">
        <f>VLOOKUP(A69,[2]公式版!$B$1:$E$65536,4,FALSE)</f>
        <v>312</v>
      </c>
      <c r="M69" s="18">
        <f>VLOOKUP(A69,[2]公式版!$B$1:$F$65536,5,FALSE)</f>
        <v>56</v>
      </c>
      <c r="N69" s="18">
        <f t="shared" si="22"/>
        <v>479</v>
      </c>
      <c r="O69" s="18">
        <f>VLOOKUP(A69,[2]公式版!$B$1:$N$65536,13,FALSE)</f>
        <v>405</v>
      </c>
      <c r="P69" s="18">
        <f>VLOOKUP(A69,[2]公式版!$B$1:$O$65536,14,FALSE)</f>
        <v>74</v>
      </c>
      <c r="Q69" s="18">
        <f t="shared" si="18"/>
        <v>0</v>
      </c>
      <c r="R69" s="18"/>
      <c r="S69" s="18"/>
    </row>
    <row r="70" s="3" customFormat="1" ht="20" customHeight="1" spans="1:19">
      <c r="A70" s="17" t="s">
        <v>76</v>
      </c>
      <c r="B70" s="18">
        <f t="shared" si="15"/>
        <v>860</v>
      </c>
      <c r="C70" s="18">
        <f t="shared" si="16"/>
        <v>676</v>
      </c>
      <c r="D70" s="18">
        <f t="shared" si="17"/>
        <v>184</v>
      </c>
      <c r="E70" s="18">
        <f t="shared" si="19"/>
        <v>94</v>
      </c>
      <c r="F70" s="18">
        <f>VLOOKUP(A70,[1]Sheet3!$A$7:$F$112,6,FALSE)</f>
        <v>75</v>
      </c>
      <c r="G70" s="18">
        <f>VLOOKUP(A70,[1]Sheet3!$A$7:$G$112,7,FALSE)</f>
        <v>19</v>
      </c>
      <c r="H70" s="19">
        <f t="shared" si="20"/>
        <v>50</v>
      </c>
      <c r="I70" s="18">
        <f>VLOOKUP(A70,[1]Sheet3!$A$7:$I$112,9,FALSE)</f>
        <v>39</v>
      </c>
      <c r="J70" s="18">
        <f>VLOOKUP(A70,[1]Sheet3!$A$7:$J$112,10,FALSE)</f>
        <v>11</v>
      </c>
      <c r="K70" s="18">
        <f t="shared" si="21"/>
        <v>72</v>
      </c>
      <c r="L70" s="18">
        <f>VLOOKUP(A70,[2]公式版!$B$1:$E$65536,4,FALSE)</f>
        <v>56</v>
      </c>
      <c r="M70" s="18">
        <f>VLOOKUP(A70,[2]公式版!$B$1:$F$65536,5,FALSE)</f>
        <v>16</v>
      </c>
      <c r="N70" s="18">
        <f t="shared" si="22"/>
        <v>644</v>
      </c>
      <c r="O70" s="18">
        <f>VLOOKUP(A70,[2]公式版!$B$1:$N$65536,13,FALSE)</f>
        <v>506</v>
      </c>
      <c r="P70" s="18">
        <f>VLOOKUP(A70,[2]公式版!$B$1:$O$65536,14,FALSE)</f>
        <v>138</v>
      </c>
      <c r="Q70" s="18">
        <f t="shared" si="18"/>
        <v>0</v>
      </c>
      <c r="R70" s="18"/>
      <c r="S70" s="18"/>
    </row>
    <row r="71" s="3" customFormat="1" ht="20" customHeight="1" spans="1:19">
      <c r="A71" s="17" t="s">
        <v>77</v>
      </c>
      <c r="B71" s="18">
        <f t="shared" si="15"/>
        <v>391</v>
      </c>
      <c r="C71" s="18">
        <f t="shared" si="16"/>
        <v>308</v>
      </c>
      <c r="D71" s="18">
        <f t="shared" si="17"/>
        <v>83</v>
      </c>
      <c r="E71" s="18">
        <f t="shared" si="19"/>
        <v>64</v>
      </c>
      <c r="F71" s="18">
        <f>VLOOKUP(A71,[1]Sheet3!$A$7:$F$112,6,FALSE)</f>
        <v>51</v>
      </c>
      <c r="G71" s="18">
        <f>VLOOKUP(A71,[1]Sheet3!$A$7:$G$112,7,FALSE)</f>
        <v>13</v>
      </c>
      <c r="H71" s="19">
        <f t="shared" si="20"/>
        <v>37</v>
      </c>
      <c r="I71" s="18">
        <f>VLOOKUP(A71,[1]Sheet3!$A$7:$I$112,9,FALSE)</f>
        <v>29</v>
      </c>
      <c r="J71" s="18">
        <f>VLOOKUP(A71,[1]Sheet3!$A$7:$J$112,10,FALSE)</f>
        <v>8</v>
      </c>
      <c r="K71" s="18">
        <f t="shared" si="21"/>
        <v>22</v>
      </c>
      <c r="L71" s="18">
        <f>VLOOKUP(A71,[2]公式版!$B$1:$E$65536,4,FALSE)</f>
        <v>17</v>
      </c>
      <c r="M71" s="18">
        <f>VLOOKUP(A71,[2]公式版!$B$1:$F$65536,5,FALSE)</f>
        <v>5</v>
      </c>
      <c r="N71" s="18">
        <f t="shared" si="22"/>
        <v>268</v>
      </c>
      <c r="O71" s="18">
        <f>VLOOKUP(A71,[2]公式版!$B$1:$N$65536,13,FALSE)</f>
        <v>211</v>
      </c>
      <c r="P71" s="18">
        <f>VLOOKUP(A71,[2]公式版!$B$1:$O$65536,14,FALSE)</f>
        <v>57</v>
      </c>
      <c r="Q71" s="18">
        <f t="shared" si="18"/>
        <v>0</v>
      </c>
      <c r="R71" s="18"/>
      <c r="S71" s="18"/>
    </row>
    <row r="72" s="3" customFormat="1" ht="20" customHeight="1" spans="1:19">
      <c r="A72" s="17" t="s">
        <v>78</v>
      </c>
      <c r="B72" s="18">
        <f t="shared" si="15"/>
        <v>320</v>
      </c>
      <c r="C72" s="18">
        <f t="shared" si="16"/>
        <v>251</v>
      </c>
      <c r="D72" s="18">
        <f t="shared" si="17"/>
        <v>69</v>
      </c>
      <c r="E72" s="18">
        <f t="shared" si="19"/>
        <v>43</v>
      </c>
      <c r="F72" s="18">
        <f>VLOOKUP(A72,[1]Sheet3!$A$7:$F$112,6,FALSE)</f>
        <v>34</v>
      </c>
      <c r="G72" s="18">
        <f>VLOOKUP(A72,[1]Sheet3!$A$7:$G$112,7,FALSE)</f>
        <v>9</v>
      </c>
      <c r="H72" s="19">
        <f t="shared" si="20"/>
        <v>28</v>
      </c>
      <c r="I72" s="18">
        <f>VLOOKUP(A72,[1]Sheet3!$A$7:$I$112,9,FALSE)</f>
        <v>21</v>
      </c>
      <c r="J72" s="18">
        <f>VLOOKUP(A72,[1]Sheet3!$A$7:$J$112,10,FALSE)</f>
        <v>7</v>
      </c>
      <c r="K72" s="18">
        <f t="shared" si="21"/>
        <v>11</v>
      </c>
      <c r="L72" s="18">
        <f>VLOOKUP(A72,[2]公式版!$B$1:$E$65536,4,FALSE)</f>
        <v>9</v>
      </c>
      <c r="M72" s="18">
        <f>VLOOKUP(A72,[2]公式版!$B$1:$F$65536,5,FALSE)</f>
        <v>2</v>
      </c>
      <c r="N72" s="18">
        <f t="shared" si="22"/>
        <v>238</v>
      </c>
      <c r="O72" s="18">
        <f>VLOOKUP(A72,[2]公式版!$B$1:$N$65536,13,FALSE)</f>
        <v>187</v>
      </c>
      <c r="P72" s="18">
        <f>VLOOKUP(A72,[2]公式版!$B$1:$O$65536,14,FALSE)</f>
        <v>51</v>
      </c>
      <c r="Q72" s="18">
        <f t="shared" si="18"/>
        <v>0</v>
      </c>
      <c r="R72" s="18"/>
      <c r="S72" s="18"/>
    </row>
    <row r="73" s="3" customFormat="1" ht="20" customHeight="1" spans="1:19">
      <c r="A73" s="17" t="s">
        <v>79</v>
      </c>
      <c r="B73" s="18">
        <f t="shared" ref="B73:B104" si="26">E73+H73+K73+N73+Q73</f>
        <v>1043</v>
      </c>
      <c r="C73" s="18">
        <f t="shared" ref="C73:C104" si="27">F73+I73+L73+O73+R73</f>
        <v>822</v>
      </c>
      <c r="D73" s="18">
        <f t="shared" ref="D73:D104" si="28">G73+J73+M73+P73+S73</f>
        <v>221</v>
      </c>
      <c r="E73" s="18">
        <f t="shared" si="19"/>
        <v>122</v>
      </c>
      <c r="F73" s="18">
        <f>VLOOKUP(A73,[1]Sheet3!$A$7:$F$112,6,FALSE)</f>
        <v>98</v>
      </c>
      <c r="G73" s="18">
        <f>VLOOKUP(A73,[1]Sheet3!$A$7:$G$112,7,FALSE)</f>
        <v>24</v>
      </c>
      <c r="H73" s="19">
        <f t="shared" si="20"/>
        <v>68</v>
      </c>
      <c r="I73" s="18">
        <f>VLOOKUP(A73,[1]Sheet3!$A$7:$I$112,9,FALSE)</f>
        <v>53</v>
      </c>
      <c r="J73" s="18">
        <f>VLOOKUP(A73,[1]Sheet3!$A$7:$J$112,10,FALSE)</f>
        <v>15</v>
      </c>
      <c r="K73" s="18">
        <f t="shared" si="21"/>
        <v>63</v>
      </c>
      <c r="L73" s="18">
        <f>VLOOKUP(A73,[2]公式版!$B$1:$E$65536,4,FALSE)</f>
        <v>49</v>
      </c>
      <c r="M73" s="18">
        <f>VLOOKUP(A73,[2]公式版!$B$1:$F$65536,5,FALSE)</f>
        <v>14</v>
      </c>
      <c r="N73" s="18">
        <f t="shared" si="22"/>
        <v>790</v>
      </c>
      <c r="O73" s="18">
        <f>VLOOKUP(A73,[2]公式版!$B$1:$N$65536,13,FALSE)</f>
        <v>622</v>
      </c>
      <c r="P73" s="18">
        <f>VLOOKUP(A73,[2]公式版!$B$1:$O$65536,14,FALSE)</f>
        <v>168</v>
      </c>
      <c r="Q73" s="18">
        <f t="shared" si="18"/>
        <v>0</v>
      </c>
      <c r="R73" s="18"/>
      <c r="S73" s="18"/>
    </row>
    <row r="74" s="2" customFormat="1" ht="20" customHeight="1" spans="1:19">
      <c r="A74" s="15" t="s">
        <v>80</v>
      </c>
      <c r="B74" s="16">
        <f t="shared" si="26"/>
        <v>20467</v>
      </c>
      <c r="C74" s="16">
        <f t="shared" si="27"/>
        <v>16844</v>
      </c>
      <c r="D74" s="16">
        <f t="shared" si="28"/>
        <v>3623</v>
      </c>
      <c r="E74" s="16">
        <f>SUM(E75:E85)</f>
        <v>3458</v>
      </c>
      <c r="F74" s="16">
        <f t="shared" ref="F74:S74" si="29">SUM(F75:F85)</f>
        <v>2883</v>
      </c>
      <c r="G74" s="16">
        <f t="shared" si="29"/>
        <v>575</v>
      </c>
      <c r="H74" s="16">
        <f t="shared" si="29"/>
        <v>1998</v>
      </c>
      <c r="I74" s="16">
        <f t="shared" si="29"/>
        <v>1634</v>
      </c>
      <c r="J74" s="16">
        <f t="shared" si="29"/>
        <v>364</v>
      </c>
      <c r="K74" s="16">
        <f t="shared" si="29"/>
        <v>3703</v>
      </c>
      <c r="L74" s="16">
        <f t="shared" si="29"/>
        <v>3161</v>
      </c>
      <c r="M74" s="16">
        <f t="shared" si="29"/>
        <v>542</v>
      </c>
      <c r="N74" s="16">
        <f t="shared" si="29"/>
        <v>8490</v>
      </c>
      <c r="O74" s="16">
        <f t="shared" si="29"/>
        <v>7119</v>
      </c>
      <c r="P74" s="16">
        <f t="shared" si="29"/>
        <v>1371</v>
      </c>
      <c r="Q74" s="16">
        <f t="shared" ref="Q74:Q105" si="30">R74+S74</f>
        <v>2818</v>
      </c>
      <c r="R74" s="16">
        <v>2047</v>
      </c>
      <c r="S74" s="16">
        <v>771</v>
      </c>
    </row>
    <row r="75" s="3" customFormat="1" ht="20" customHeight="1" spans="1:19">
      <c r="A75" s="17" t="s">
        <v>81</v>
      </c>
      <c r="B75" s="18">
        <f t="shared" si="26"/>
        <v>4675</v>
      </c>
      <c r="C75" s="18">
        <f t="shared" si="27"/>
        <v>3729</v>
      </c>
      <c r="D75" s="18">
        <f t="shared" si="28"/>
        <v>946</v>
      </c>
      <c r="E75" s="18">
        <f t="shared" si="19"/>
        <v>83</v>
      </c>
      <c r="F75" s="18">
        <f>VLOOKUP(A75,[1]Sheet3!$A$7:$F$112,6,FALSE)</f>
        <v>75</v>
      </c>
      <c r="G75" s="18">
        <f>VLOOKUP(A75,[1]Sheet3!$A$7:$G$112,7,FALSE)</f>
        <v>8</v>
      </c>
      <c r="H75" s="19">
        <f t="shared" si="20"/>
        <v>48</v>
      </c>
      <c r="I75" s="18">
        <f>VLOOKUP(A75,[1]Sheet3!$A$7:$I$112,9,FALSE)</f>
        <v>43</v>
      </c>
      <c r="J75" s="18">
        <f>VLOOKUP(A75,[1]Sheet3!$A$7:$J$112,10,FALSE)</f>
        <v>5</v>
      </c>
      <c r="K75" s="18">
        <f t="shared" si="21"/>
        <v>424</v>
      </c>
      <c r="L75" s="18">
        <f>VLOOKUP(A75,[2]公式版!$B$1:$E$65536,4,FALSE)</f>
        <v>387</v>
      </c>
      <c r="M75" s="18">
        <f>VLOOKUP(A75,[2]公式版!$B$1:$F$65536,5,FALSE)</f>
        <v>37</v>
      </c>
      <c r="N75" s="18">
        <f t="shared" si="22"/>
        <v>1302</v>
      </c>
      <c r="O75" s="18">
        <f>VLOOKUP(A75,[2]公式版!$B$1:$N$65536,13,FALSE)</f>
        <v>1177</v>
      </c>
      <c r="P75" s="18">
        <f>VLOOKUP(A75,[2]公式版!$B$1:$O$65536,14,FALSE)</f>
        <v>125</v>
      </c>
      <c r="Q75" s="18">
        <f t="shared" si="30"/>
        <v>2818</v>
      </c>
      <c r="R75" s="18">
        <v>2047</v>
      </c>
      <c r="S75" s="18">
        <v>771</v>
      </c>
    </row>
    <row r="76" s="3" customFormat="1" ht="20" customHeight="1" spans="1:19">
      <c r="A76" s="17" t="s">
        <v>82</v>
      </c>
      <c r="B76" s="18">
        <f t="shared" si="26"/>
        <v>73</v>
      </c>
      <c r="C76" s="18">
        <f t="shared" si="27"/>
        <v>58</v>
      </c>
      <c r="D76" s="18">
        <f t="shared" si="28"/>
        <v>15</v>
      </c>
      <c r="E76" s="18">
        <f t="shared" si="19"/>
        <v>29</v>
      </c>
      <c r="F76" s="18">
        <f>VLOOKUP(A76,[1]Sheet3!$A$7:$F$112,6,FALSE)</f>
        <v>24</v>
      </c>
      <c r="G76" s="18">
        <f>VLOOKUP(A76,[1]Sheet3!$A$7:$G$112,7,FALSE)</f>
        <v>5</v>
      </c>
      <c r="H76" s="19">
        <f t="shared" si="20"/>
        <v>30</v>
      </c>
      <c r="I76" s="18">
        <f>VLOOKUP(A76,[1]Sheet3!$A$7:$I$112,9,FALSE)</f>
        <v>23</v>
      </c>
      <c r="J76" s="18">
        <f>VLOOKUP(A76,[1]Sheet3!$A$7:$J$112,10,FALSE)</f>
        <v>7</v>
      </c>
      <c r="K76" s="18">
        <f t="shared" si="21"/>
        <v>-2</v>
      </c>
      <c r="L76" s="18">
        <f>VLOOKUP(A76,[2]公式版!$B$1:$E$65536,4,FALSE)</f>
        <v>-1</v>
      </c>
      <c r="M76" s="18">
        <f>VLOOKUP(A76,[2]公式版!$B$1:$F$65536,5,FALSE)</f>
        <v>-1</v>
      </c>
      <c r="N76" s="18">
        <f t="shared" si="22"/>
        <v>16</v>
      </c>
      <c r="O76" s="18">
        <f>VLOOKUP(A76,[2]公式版!$B$1:$N$65536,13,FALSE)</f>
        <v>12</v>
      </c>
      <c r="P76" s="18">
        <f>VLOOKUP(A76,[2]公式版!$B$1:$O$65536,14,FALSE)</f>
        <v>4</v>
      </c>
      <c r="Q76" s="18">
        <f t="shared" si="30"/>
        <v>0</v>
      </c>
      <c r="R76" s="18"/>
      <c r="S76" s="18"/>
    </row>
    <row r="77" s="3" customFormat="1" ht="20" customHeight="1" spans="1:19">
      <c r="A77" s="17" t="s">
        <v>83</v>
      </c>
      <c r="B77" s="18">
        <f t="shared" si="26"/>
        <v>691</v>
      </c>
      <c r="C77" s="18">
        <f t="shared" si="27"/>
        <v>579</v>
      </c>
      <c r="D77" s="18">
        <f t="shared" si="28"/>
        <v>112</v>
      </c>
      <c r="E77" s="18">
        <f t="shared" ref="E77:E108" si="31">F77+G77</f>
        <v>256</v>
      </c>
      <c r="F77" s="18">
        <f>VLOOKUP(A77,[1]Sheet3!$A$7:$F$112,6,FALSE)</f>
        <v>215</v>
      </c>
      <c r="G77" s="18">
        <f>VLOOKUP(A77,[1]Sheet3!$A$7:$G$112,7,FALSE)</f>
        <v>41</v>
      </c>
      <c r="H77" s="19">
        <f t="shared" ref="H77:H108" si="32">I77+J77</f>
        <v>145</v>
      </c>
      <c r="I77" s="18">
        <f>VLOOKUP(A77,[1]Sheet3!$A$7:$I$112,9,FALSE)</f>
        <v>119</v>
      </c>
      <c r="J77" s="18">
        <f>VLOOKUP(A77,[1]Sheet3!$A$7:$J$112,10,FALSE)</f>
        <v>26</v>
      </c>
      <c r="K77" s="18">
        <f t="shared" ref="K77:K108" si="33">L77+M77</f>
        <v>127</v>
      </c>
      <c r="L77" s="18">
        <f>VLOOKUP(A77,[2]公式版!$B$1:$E$65536,4,FALSE)</f>
        <v>107</v>
      </c>
      <c r="M77" s="18">
        <f>VLOOKUP(A77,[2]公式版!$B$1:$F$65536,5,FALSE)</f>
        <v>20</v>
      </c>
      <c r="N77" s="18">
        <f t="shared" ref="N77:N108" si="34">O77+P77</f>
        <v>163</v>
      </c>
      <c r="O77" s="18">
        <f>VLOOKUP(A77,[2]公式版!$B$1:$N$65536,13,FALSE)</f>
        <v>138</v>
      </c>
      <c r="P77" s="18">
        <f>VLOOKUP(A77,[2]公式版!$B$1:$O$65536,14,FALSE)</f>
        <v>25</v>
      </c>
      <c r="Q77" s="18">
        <f t="shared" si="30"/>
        <v>0</v>
      </c>
      <c r="R77" s="18"/>
      <c r="S77" s="18"/>
    </row>
    <row r="78" s="3" customFormat="1" ht="20" customHeight="1" spans="1:19">
      <c r="A78" s="17" t="s">
        <v>84</v>
      </c>
      <c r="B78" s="18">
        <f t="shared" si="26"/>
        <v>1307</v>
      </c>
      <c r="C78" s="18">
        <f t="shared" si="27"/>
        <v>1104</v>
      </c>
      <c r="D78" s="18">
        <f t="shared" si="28"/>
        <v>203</v>
      </c>
      <c r="E78" s="18">
        <f t="shared" si="31"/>
        <v>261</v>
      </c>
      <c r="F78" s="18">
        <f>VLOOKUP(A78,[1]Sheet3!$A$7:$F$112,6,FALSE)</f>
        <v>219</v>
      </c>
      <c r="G78" s="18">
        <f>VLOOKUP(A78,[1]Sheet3!$A$7:$G$112,7,FALSE)</f>
        <v>42</v>
      </c>
      <c r="H78" s="19">
        <f t="shared" si="32"/>
        <v>56</v>
      </c>
      <c r="I78" s="18">
        <f>VLOOKUP(A78,[1]Sheet3!$A$7:$I$112,9,FALSE)</f>
        <v>47</v>
      </c>
      <c r="J78" s="18">
        <f>VLOOKUP(A78,[1]Sheet3!$A$7:$J$112,10,FALSE)</f>
        <v>9</v>
      </c>
      <c r="K78" s="18">
        <f t="shared" si="33"/>
        <v>397</v>
      </c>
      <c r="L78" s="18">
        <f>VLOOKUP(A78,[2]公式版!$B$1:$E$65536,4,FALSE)</f>
        <v>336</v>
      </c>
      <c r="M78" s="18">
        <f>VLOOKUP(A78,[2]公式版!$B$1:$F$65536,5,FALSE)</f>
        <v>61</v>
      </c>
      <c r="N78" s="18">
        <f t="shared" si="34"/>
        <v>593</v>
      </c>
      <c r="O78" s="18">
        <f>VLOOKUP(A78,[2]公式版!$B$1:$N$65536,13,FALSE)</f>
        <v>502</v>
      </c>
      <c r="P78" s="18">
        <f>VLOOKUP(A78,[2]公式版!$B$1:$O$65536,14,FALSE)</f>
        <v>91</v>
      </c>
      <c r="Q78" s="18">
        <f t="shared" si="30"/>
        <v>0</v>
      </c>
      <c r="R78" s="18"/>
      <c r="S78" s="18"/>
    </row>
    <row r="79" s="3" customFormat="1" ht="20" customHeight="1" spans="1:19">
      <c r="A79" s="17" t="s">
        <v>85</v>
      </c>
      <c r="B79" s="18">
        <f t="shared" si="26"/>
        <v>2458</v>
      </c>
      <c r="C79" s="18">
        <f t="shared" si="27"/>
        <v>2075</v>
      </c>
      <c r="D79" s="18">
        <f t="shared" si="28"/>
        <v>383</v>
      </c>
      <c r="E79" s="18">
        <f t="shared" si="31"/>
        <v>418</v>
      </c>
      <c r="F79" s="18">
        <f>VLOOKUP(A79,[1]Sheet3!$A$7:$F$112,6,FALSE)</f>
        <v>351</v>
      </c>
      <c r="G79" s="18">
        <f>VLOOKUP(A79,[1]Sheet3!$A$7:$G$112,7,FALSE)</f>
        <v>67</v>
      </c>
      <c r="H79" s="19">
        <f t="shared" si="32"/>
        <v>58</v>
      </c>
      <c r="I79" s="18">
        <f>VLOOKUP(A79,[1]Sheet3!$A$7:$I$112,9,FALSE)</f>
        <v>50</v>
      </c>
      <c r="J79" s="18">
        <f>VLOOKUP(A79,[1]Sheet3!$A$7:$J$112,10,FALSE)</f>
        <v>8</v>
      </c>
      <c r="K79" s="18">
        <f t="shared" si="33"/>
        <v>844</v>
      </c>
      <c r="L79" s="18">
        <f>VLOOKUP(A79,[2]公式版!$B$1:$E$65536,4,FALSE)</f>
        <v>714</v>
      </c>
      <c r="M79" s="18">
        <f>VLOOKUP(A79,[2]公式版!$B$1:$F$65536,5,FALSE)</f>
        <v>130</v>
      </c>
      <c r="N79" s="18">
        <f t="shared" si="34"/>
        <v>1138</v>
      </c>
      <c r="O79" s="18">
        <f>VLOOKUP(A79,[2]公式版!$B$1:$N$65536,13,FALSE)</f>
        <v>960</v>
      </c>
      <c r="P79" s="18">
        <f>VLOOKUP(A79,[2]公式版!$B$1:$O$65536,14,FALSE)</f>
        <v>178</v>
      </c>
      <c r="Q79" s="18">
        <f t="shared" si="30"/>
        <v>0</v>
      </c>
      <c r="R79" s="18"/>
      <c r="S79" s="18"/>
    </row>
    <row r="80" s="3" customFormat="1" ht="20" customHeight="1" spans="1:19">
      <c r="A80" s="17" t="s">
        <v>86</v>
      </c>
      <c r="B80" s="18">
        <f t="shared" si="26"/>
        <v>2232</v>
      </c>
      <c r="C80" s="18">
        <f t="shared" si="27"/>
        <v>1876</v>
      </c>
      <c r="D80" s="18">
        <f t="shared" si="28"/>
        <v>356</v>
      </c>
      <c r="E80" s="18">
        <f t="shared" si="31"/>
        <v>525</v>
      </c>
      <c r="F80" s="18">
        <f>VLOOKUP(A80,[1]Sheet3!$A$7:$F$112,6,FALSE)</f>
        <v>440</v>
      </c>
      <c r="G80" s="18">
        <f>VLOOKUP(A80,[1]Sheet3!$A$7:$G$112,7,FALSE)</f>
        <v>85</v>
      </c>
      <c r="H80" s="19">
        <f t="shared" si="32"/>
        <v>317</v>
      </c>
      <c r="I80" s="18">
        <f>VLOOKUP(A80,[1]Sheet3!$A$7:$I$112,9,FALSE)</f>
        <v>260</v>
      </c>
      <c r="J80" s="18">
        <f>VLOOKUP(A80,[1]Sheet3!$A$7:$J$112,10,FALSE)</f>
        <v>57</v>
      </c>
      <c r="K80" s="18">
        <f t="shared" si="33"/>
        <v>596</v>
      </c>
      <c r="L80" s="18">
        <f>VLOOKUP(A80,[2]公式版!$B$1:$E$65536,4,FALSE)</f>
        <v>505</v>
      </c>
      <c r="M80" s="18">
        <f>VLOOKUP(A80,[2]公式版!$B$1:$F$65536,5,FALSE)</f>
        <v>91</v>
      </c>
      <c r="N80" s="18">
        <f t="shared" si="34"/>
        <v>794</v>
      </c>
      <c r="O80" s="18">
        <f>VLOOKUP(A80,[2]公式版!$B$1:$N$65536,13,FALSE)</f>
        <v>671</v>
      </c>
      <c r="P80" s="18">
        <f>VLOOKUP(A80,[2]公式版!$B$1:$O$65536,14,FALSE)</f>
        <v>123</v>
      </c>
      <c r="Q80" s="18">
        <f t="shared" si="30"/>
        <v>0</v>
      </c>
      <c r="R80" s="18"/>
      <c r="S80" s="18"/>
    </row>
    <row r="81" s="3" customFormat="1" ht="20" customHeight="1" spans="1:19">
      <c r="A81" s="17" t="s">
        <v>87</v>
      </c>
      <c r="B81" s="18">
        <f t="shared" si="26"/>
        <v>1606</v>
      </c>
      <c r="C81" s="18">
        <f t="shared" si="27"/>
        <v>1350</v>
      </c>
      <c r="D81" s="18">
        <f t="shared" si="28"/>
        <v>256</v>
      </c>
      <c r="E81" s="18">
        <f t="shared" si="31"/>
        <v>341</v>
      </c>
      <c r="F81" s="18">
        <f>VLOOKUP(A81,[1]Sheet3!$A$7:$F$112,6,FALSE)</f>
        <v>285</v>
      </c>
      <c r="G81" s="18">
        <f>VLOOKUP(A81,[1]Sheet3!$A$7:$G$112,7,FALSE)</f>
        <v>56</v>
      </c>
      <c r="H81" s="19">
        <f t="shared" si="32"/>
        <v>266</v>
      </c>
      <c r="I81" s="18">
        <f>VLOOKUP(A81,[1]Sheet3!$A$7:$I$112,9,FALSE)</f>
        <v>219</v>
      </c>
      <c r="J81" s="18">
        <f>VLOOKUP(A81,[1]Sheet3!$A$7:$J$112,10,FALSE)</f>
        <v>47</v>
      </c>
      <c r="K81" s="18">
        <f t="shared" si="33"/>
        <v>394</v>
      </c>
      <c r="L81" s="18">
        <f>VLOOKUP(A81,[2]公式版!$B$1:$E$65536,4,FALSE)</f>
        <v>334</v>
      </c>
      <c r="M81" s="18">
        <f>VLOOKUP(A81,[2]公式版!$B$1:$F$65536,5,FALSE)</f>
        <v>60</v>
      </c>
      <c r="N81" s="18">
        <f t="shared" si="34"/>
        <v>605</v>
      </c>
      <c r="O81" s="18">
        <f>VLOOKUP(A81,[2]公式版!$B$1:$N$65536,13,FALSE)</f>
        <v>512</v>
      </c>
      <c r="P81" s="18">
        <f>VLOOKUP(A81,[2]公式版!$B$1:$O$65536,14,FALSE)</f>
        <v>93</v>
      </c>
      <c r="Q81" s="18">
        <f t="shared" si="30"/>
        <v>0</v>
      </c>
      <c r="R81" s="18"/>
      <c r="S81" s="18"/>
    </row>
    <row r="82" s="3" customFormat="1" ht="20" customHeight="1" spans="1:19">
      <c r="A82" s="17" t="s">
        <v>88</v>
      </c>
      <c r="B82" s="18">
        <f t="shared" si="26"/>
        <v>1662</v>
      </c>
      <c r="C82" s="18">
        <f t="shared" si="27"/>
        <v>1404</v>
      </c>
      <c r="D82" s="18">
        <f t="shared" si="28"/>
        <v>258</v>
      </c>
      <c r="E82" s="18">
        <f t="shared" si="31"/>
        <v>518</v>
      </c>
      <c r="F82" s="18">
        <f>VLOOKUP(A82,[1]Sheet3!$A$7:$F$112,6,FALSE)</f>
        <v>433</v>
      </c>
      <c r="G82" s="18">
        <f>VLOOKUP(A82,[1]Sheet3!$A$7:$G$112,7,FALSE)</f>
        <v>85</v>
      </c>
      <c r="H82" s="19">
        <f t="shared" si="32"/>
        <v>343</v>
      </c>
      <c r="I82" s="18">
        <f>VLOOKUP(A82,[1]Sheet3!$A$7:$I$112,9,FALSE)</f>
        <v>282</v>
      </c>
      <c r="J82" s="18">
        <f>VLOOKUP(A82,[1]Sheet3!$A$7:$J$112,10,FALSE)</f>
        <v>61</v>
      </c>
      <c r="K82" s="18">
        <f t="shared" si="33"/>
        <v>86</v>
      </c>
      <c r="L82" s="18">
        <f>VLOOKUP(A82,[2]公式版!$B$1:$E$65536,4,FALSE)</f>
        <v>84</v>
      </c>
      <c r="M82" s="18">
        <f>VLOOKUP(A82,[2]公式版!$B$1:$F$65536,5,FALSE)</f>
        <v>2</v>
      </c>
      <c r="N82" s="18">
        <f t="shared" si="34"/>
        <v>715</v>
      </c>
      <c r="O82" s="18">
        <f>VLOOKUP(A82,[2]公式版!$B$1:$N$65536,13,FALSE)</f>
        <v>605</v>
      </c>
      <c r="P82" s="18">
        <f>VLOOKUP(A82,[2]公式版!$B$1:$O$65536,14,FALSE)</f>
        <v>110</v>
      </c>
      <c r="Q82" s="18">
        <f t="shared" si="30"/>
        <v>0</v>
      </c>
      <c r="R82" s="18"/>
      <c r="S82" s="18"/>
    </row>
    <row r="83" s="3" customFormat="1" ht="20" customHeight="1" spans="1:19">
      <c r="A83" s="17" t="s">
        <v>89</v>
      </c>
      <c r="B83" s="18">
        <f t="shared" si="26"/>
        <v>2511</v>
      </c>
      <c r="C83" s="18">
        <f t="shared" si="27"/>
        <v>2108</v>
      </c>
      <c r="D83" s="18">
        <f t="shared" si="28"/>
        <v>403</v>
      </c>
      <c r="E83" s="18">
        <f t="shared" si="31"/>
        <v>562</v>
      </c>
      <c r="F83" s="18">
        <f>VLOOKUP(A83,[1]Sheet3!$A$7:$F$112,6,FALSE)</f>
        <v>470</v>
      </c>
      <c r="G83" s="18">
        <f>VLOOKUP(A83,[1]Sheet3!$A$7:$G$112,7,FALSE)</f>
        <v>92</v>
      </c>
      <c r="H83" s="19">
        <f t="shared" si="32"/>
        <v>494</v>
      </c>
      <c r="I83" s="18">
        <f>VLOOKUP(A83,[1]Sheet3!$A$7:$I$112,9,FALSE)</f>
        <v>405</v>
      </c>
      <c r="J83" s="18">
        <f>VLOOKUP(A83,[1]Sheet3!$A$7:$J$112,10,FALSE)</f>
        <v>89</v>
      </c>
      <c r="K83" s="18">
        <f t="shared" si="33"/>
        <v>601</v>
      </c>
      <c r="L83" s="18">
        <f>VLOOKUP(A83,[2]公式版!$B$1:$E$65536,4,FALSE)</f>
        <v>510</v>
      </c>
      <c r="M83" s="18">
        <f>VLOOKUP(A83,[2]公式版!$B$1:$F$65536,5,FALSE)</f>
        <v>91</v>
      </c>
      <c r="N83" s="18">
        <f t="shared" si="34"/>
        <v>854</v>
      </c>
      <c r="O83" s="18">
        <f>VLOOKUP(A83,[2]公式版!$B$1:$N$65536,13,FALSE)</f>
        <v>723</v>
      </c>
      <c r="P83" s="18">
        <f>VLOOKUP(A83,[2]公式版!$B$1:$O$65536,14,FALSE)</f>
        <v>131</v>
      </c>
      <c r="Q83" s="18">
        <f t="shared" si="30"/>
        <v>0</v>
      </c>
      <c r="R83" s="18"/>
      <c r="S83" s="18"/>
    </row>
    <row r="84" s="3" customFormat="1" ht="20" customHeight="1" spans="1:19">
      <c r="A84" s="17" t="s">
        <v>90</v>
      </c>
      <c r="B84" s="18">
        <f t="shared" si="26"/>
        <v>1673</v>
      </c>
      <c r="C84" s="18">
        <f t="shared" si="27"/>
        <v>1318</v>
      </c>
      <c r="D84" s="18">
        <f t="shared" si="28"/>
        <v>355</v>
      </c>
      <c r="E84" s="18">
        <f t="shared" si="31"/>
        <v>209</v>
      </c>
      <c r="F84" s="18">
        <f>VLOOKUP(A84,[1]Sheet3!$A$7:$F$112,6,FALSE)</f>
        <v>167</v>
      </c>
      <c r="G84" s="18">
        <f>VLOOKUP(A84,[1]Sheet3!$A$7:$G$112,7,FALSE)</f>
        <v>42</v>
      </c>
      <c r="H84" s="19">
        <f t="shared" si="32"/>
        <v>77</v>
      </c>
      <c r="I84" s="18">
        <f>VLOOKUP(A84,[1]Sheet3!$A$7:$I$112,9,FALSE)</f>
        <v>59</v>
      </c>
      <c r="J84" s="18">
        <f>VLOOKUP(A84,[1]Sheet3!$A$7:$J$112,10,FALSE)</f>
        <v>18</v>
      </c>
      <c r="K84" s="18">
        <f t="shared" si="33"/>
        <v>94</v>
      </c>
      <c r="L84" s="18">
        <f>VLOOKUP(A84,[2]公式版!$B$1:$E$65536,4,FALSE)</f>
        <v>74</v>
      </c>
      <c r="M84" s="18">
        <f>VLOOKUP(A84,[2]公式版!$B$1:$F$65536,5,FALSE)</f>
        <v>20</v>
      </c>
      <c r="N84" s="18">
        <f t="shared" si="34"/>
        <v>1293</v>
      </c>
      <c r="O84" s="18">
        <f>VLOOKUP(A84,[2]公式版!$B$1:$N$65536,13,FALSE)</f>
        <v>1018</v>
      </c>
      <c r="P84" s="18">
        <f>VLOOKUP(A84,[2]公式版!$B$1:$O$65536,14,FALSE)</f>
        <v>275</v>
      </c>
      <c r="Q84" s="18">
        <f t="shared" si="30"/>
        <v>0</v>
      </c>
      <c r="R84" s="18"/>
      <c r="S84" s="18"/>
    </row>
    <row r="85" s="3" customFormat="1" ht="20" customHeight="1" spans="1:19">
      <c r="A85" s="17" t="s">
        <v>91</v>
      </c>
      <c r="B85" s="18">
        <f t="shared" si="26"/>
        <v>1579</v>
      </c>
      <c r="C85" s="18">
        <f t="shared" si="27"/>
        <v>1243</v>
      </c>
      <c r="D85" s="18">
        <f t="shared" si="28"/>
        <v>336</v>
      </c>
      <c r="E85" s="18">
        <f t="shared" si="31"/>
        <v>256</v>
      </c>
      <c r="F85" s="18">
        <f>VLOOKUP(A85,[1]Sheet3!$A$7:$F$112,6,FALSE)</f>
        <v>204</v>
      </c>
      <c r="G85" s="18">
        <f>VLOOKUP(A85,[1]Sheet3!$A$7:$G$112,7,FALSE)</f>
        <v>52</v>
      </c>
      <c r="H85" s="19">
        <f t="shared" si="32"/>
        <v>164</v>
      </c>
      <c r="I85" s="18">
        <f>VLOOKUP(A85,[1]Sheet3!$A$7:$I$112,9,FALSE)</f>
        <v>127</v>
      </c>
      <c r="J85" s="18">
        <f>VLOOKUP(A85,[1]Sheet3!$A$7:$J$112,10,FALSE)</f>
        <v>37</v>
      </c>
      <c r="K85" s="18">
        <f t="shared" si="33"/>
        <v>142</v>
      </c>
      <c r="L85" s="18">
        <f>VLOOKUP(A85,[2]公式版!$B$1:$E$65536,4,FALSE)</f>
        <v>111</v>
      </c>
      <c r="M85" s="18">
        <f>VLOOKUP(A85,[2]公式版!$B$1:$F$65536,5,FALSE)</f>
        <v>31</v>
      </c>
      <c r="N85" s="18">
        <f t="shared" si="34"/>
        <v>1017</v>
      </c>
      <c r="O85" s="18">
        <f>VLOOKUP(A85,[2]公式版!$B$1:$N$65536,13,FALSE)</f>
        <v>801</v>
      </c>
      <c r="P85" s="18">
        <f>VLOOKUP(A85,[2]公式版!$B$1:$O$65536,14,FALSE)</f>
        <v>216</v>
      </c>
      <c r="Q85" s="18">
        <f t="shared" si="30"/>
        <v>0</v>
      </c>
      <c r="R85" s="18"/>
      <c r="S85" s="18"/>
    </row>
    <row r="86" s="2" customFormat="1" ht="20" customHeight="1" spans="1:19">
      <c r="A86" s="15" t="s">
        <v>92</v>
      </c>
      <c r="B86" s="16">
        <f t="shared" si="26"/>
        <v>10703</v>
      </c>
      <c r="C86" s="16">
        <f t="shared" si="27"/>
        <v>8790</v>
      </c>
      <c r="D86" s="16">
        <f t="shared" si="28"/>
        <v>1913</v>
      </c>
      <c r="E86" s="16">
        <f>SUM(E87:E93)</f>
        <v>1551</v>
      </c>
      <c r="F86" s="16">
        <f t="shared" ref="F86:S86" si="35">SUM(F87:F93)</f>
        <v>1280</v>
      </c>
      <c r="G86" s="16">
        <f t="shared" si="35"/>
        <v>271</v>
      </c>
      <c r="H86" s="16">
        <f t="shared" si="35"/>
        <v>968</v>
      </c>
      <c r="I86" s="16">
        <f t="shared" si="35"/>
        <v>781</v>
      </c>
      <c r="J86" s="16">
        <f t="shared" si="35"/>
        <v>187</v>
      </c>
      <c r="K86" s="16">
        <f t="shared" si="35"/>
        <v>888</v>
      </c>
      <c r="L86" s="16">
        <f t="shared" si="35"/>
        <v>770</v>
      </c>
      <c r="M86" s="16">
        <f t="shared" si="35"/>
        <v>118</v>
      </c>
      <c r="N86" s="16">
        <f t="shared" si="35"/>
        <v>5132</v>
      </c>
      <c r="O86" s="16">
        <f t="shared" si="35"/>
        <v>4386</v>
      </c>
      <c r="P86" s="16">
        <f t="shared" si="35"/>
        <v>746</v>
      </c>
      <c r="Q86" s="16">
        <f t="shared" si="30"/>
        <v>2164</v>
      </c>
      <c r="R86" s="16">
        <v>1573</v>
      </c>
      <c r="S86" s="16">
        <v>591</v>
      </c>
    </row>
    <row r="87" s="3" customFormat="1" ht="20" customHeight="1" spans="1:19">
      <c r="A87" s="17" t="s">
        <v>93</v>
      </c>
      <c r="B87" s="18">
        <f t="shared" si="26"/>
        <v>4908</v>
      </c>
      <c r="C87" s="18">
        <f t="shared" si="27"/>
        <v>4055</v>
      </c>
      <c r="D87" s="18">
        <f t="shared" si="28"/>
        <v>853</v>
      </c>
      <c r="E87" s="18">
        <f t="shared" si="31"/>
        <v>99</v>
      </c>
      <c r="F87" s="18">
        <f>VLOOKUP(A87,[1]Sheet3!$A$7:$F$112,6,FALSE)</f>
        <v>89</v>
      </c>
      <c r="G87" s="18">
        <f>VLOOKUP(A87,[1]Sheet3!$A$7:$G$112,7,FALSE)</f>
        <v>10</v>
      </c>
      <c r="H87" s="19">
        <f t="shared" si="32"/>
        <v>54</v>
      </c>
      <c r="I87" s="18">
        <f>VLOOKUP(A87,[1]Sheet3!$A$7:$I$112,9,FALSE)</f>
        <v>49</v>
      </c>
      <c r="J87" s="18">
        <f>VLOOKUP(A87,[1]Sheet3!$A$7:$J$112,10,FALSE)</f>
        <v>5</v>
      </c>
      <c r="K87" s="18">
        <f t="shared" si="33"/>
        <v>333</v>
      </c>
      <c r="L87" s="18">
        <f>VLOOKUP(A87,[2]公式版!$B$1:$E$65536,4,FALSE)</f>
        <v>304</v>
      </c>
      <c r="M87" s="18">
        <f>VLOOKUP(A87,[2]公式版!$B$1:$F$65536,5,FALSE)</f>
        <v>29</v>
      </c>
      <c r="N87" s="18">
        <f t="shared" si="34"/>
        <v>2258</v>
      </c>
      <c r="O87" s="18">
        <f>VLOOKUP(A87,[2]公式版!$B$1:$N$65536,13,FALSE)</f>
        <v>2040</v>
      </c>
      <c r="P87" s="18">
        <f>VLOOKUP(A87,[2]公式版!$B$1:$O$65536,14,FALSE)</f>
        <v>218</v>
      </c>
      <c r="Q87" s="18">
        <f t="shared" si="30"/>
        <v>2164</v>
      </c>
      <c r="R87" s="18">
        <v>1573</v>
      </c>
      <c r="S87" s="18">
        <v>591</v>
      </c>
    </row>
    <row r="88" s="3" customFormat="1" ht="20" customHeight="1" spans="1:19">
      <c r="A88" s="17" t="s">
        <v>94</v>
      </c>
      <c r="B88" s="18">
        <f t="shared" si="26"/>
        <v>252</v>
      </c>
      <c r="C88" s="18">
        <f t="shared" si="27"/>
        <v>198</v>
      </c>
      <c r="D88" s="18">
        <f t="shared" si="28"/>
        <v>54</v>
      </c>
      <c r="E88" s="18">
        <f t="shared" si="31"/>
        <v>162</v>
      </c>
      <c r="F88" s="18">
        <f>VLOOKUP(A88,[1]Sheet3!$A$7:$F$112,6,FALSE)</f>
        <v>128</v>
      </c>
      <c r="G88" s="18">
        <f>VLOOKUP(A88,[1]Sheet3!$A$7:$G$112,7,FALSE)</f>
        <v>34</v>
      </c>
      <c r="H88" s="19">
        <f t="shared" si="32"/>
        <v>90</v>
      </c>
      <c r="I88" s="18">
        <f>VLOOKUP(A88,[1]Sheet3!$A$7:$I$112,9,FALSE)</f>
        <v>70</v>
      </c>
      <c r="J88" s="18">
        <f>VLOOKUP(A88,[1]Sheet3!$A$7:$J$112,10,FALSE)</f>
        <v>20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f t="shared" si="30"/>
        <v>0</v>
      </c>
      <c r="R88" s="18"/>
      <c r="S88" s="18"/>
    </row>
    <row r="89" s="3" customFormat="1" ht="20" customHeight="1" spans="1:19">
      <c r="A89" s="17" t="s">
        <v>95</v>
      </c>
      <c r="B89" s="18">
        <f t="shared" si="26"/>
        <v>290</v>
      </c>
      <c r="C89" s="18">
        <f t="shared" si="27"/>
        <v>229</v>
      </c>
      <c r="D89" s="18">
        <f t="shared" si="28"/>
        <v>61</v>
      </c>
      <c r="E89" s="18">
        <f t="shared" si="31"/>
        <v>62</v>
      </c>
      <c r="F89" s="18">
        <f>VLOOKUP(A89,[1]Sheet3!$A$7:$F$112,6,FALSE)</f>
        <v>51</v>
      </c>
      <c r="G89" s="18">
        <f>VLOOKUP(A89,[1]Sheet3!$A$7:$G$112,7,FALSE)</f>
        <v>11</v>
      </c>
      <c r="H89" s="19">
        <f t="shared" si="32"/>
        <v>48</v>
      </c>
      <c r="I89" s="18">
        <f>VLOOKUP(A89,[1]Sheet3!$A$7:$I$112,9,FALSE)</f>
        <v>37</v>
      </c>
      <c r="J89" s="18">
        <f>VLOOKUP(A89,[1]Sheet3!$A$7:$J$112,10,FALSE)</f>
        <v>11</v>
      </c>
      <c r="K89" s="18">
        <f t="shared" si="33"/>
        <v>23</v>
      </c>
      <c r="L89" s="18">
        <f>VLOOKUP(A89,[2]公式版!$B$1:$E$65536,4,FALSE)</f>
        <v>18</v>
      </c>
      <c r="M89" s="18">
        <f>VLOOKUP(A89,[2]公式版!$B$1:$F$65536,5,FALSE)</f>
        <v>5</v>
      </c>
      <c r="N89" s="18">
        <f t="shared" si="34"/>
        <v>157</v>
      </c>
      <c r="O89" s="18">
        <f>VLOOKUP(A89,[2]公式版!$B$1:$N$65536,13,FALSE)</f>
        <v>123</v>
      </c>
      <c r="P89" s="18">
        <f>VLOOKUP(A89,[2]公式版!$B$1:$O$65536,14,FALSE)</f>
        <v>34</v>
      </c>
      <c r="Q89" s="18">
        <f t="shared" si="30"/>
        <v>0</v>
      </c>
      <c r="R89" s="18"/>
      <c r="S89" s="18"/>
    </row>
    <row r="90" s="3" customFormat="1" ht="20" customHeight="1" spans="1:19">
      <c r="A90" s="17" t="s">
        <v>96</v>
      </c>
      <c r="B90" s="18">
        <f t="shared" si="26"/>
        <v>1245</v>
      </c>
      <c r="C90" s="18">
        <f t="shared" si="27"/>
        <v>980</v>
      </c>
      <c r="D90" s="18">
        <f t="shared" si="28"/>
        <v>265</v>
      </c>
      <c r="E90" s="18">
        <f t="shared" si="31"/>
        <v>149</v>
      </c>
      <c r="F90" s="18">
        <f>VLOOKUP(A90,[1]Sheet3!$A$7:$F$112,6,FALSE)</f>
        <v>119</v>
      </c>
      <c r="G90" s="18">
        <f>VLOOKUP(A90,[1]Sheet3!$A$7:$G$112,7,FALSE)</f>
        <v>30</v>
      </c>
      <c r="H90" s="19">
        <f t="shared" si="32"/>
        <v>91</v>
      </c>
      <c r="I90" s="18">
        <f>VLOOKUP(A90,[1]Sheet3!$A$7:$I$112,9,FALSE)</f>
        <v>70</v>
      </c>
      <c r="J90" s="18">
        <f>VLOOKUP(A90,[1]Sheet3!$A$7:$J$112,10,FALSE)</f>
        <v>21</v>
      </c>
      <c r="K90" s="18">
        <f t="shared" si="33"/>
        <v>107</v>
      </c>
      <c r="L90" s="18">
        <f>VLOOKUP(A90,[2]公式版!$B$1:$E$65536,4,FALSE)</f>
        <v>84</v>
      </c>
      <c r="M90" s="18">
        <f>VLOOKUP(A90,[2]公式版!$B$1:$F$65536,5,FALSE)</f>
        <v>23</v>
      </c>
      <c r="N90" s="18">
        <f t="shared" si="34"/>
        <v>898</v>
      </c>
      <c r="O90" s="18">
        <f>VLOOKUP(A90,[2]公式版!$B$1:$N$65536,13,FALSE)</f>
        <v>707</v>
      </c>
      <c r="P90" s="18">
        <f>VLOOKUP(A90,[2]公式版!$B$1:$O$65536,14,FALSE)</f>
        <v>191</v>
      </c>
      <c r="Q90" s="18">
        <f t="shared" si="30"/>
        <v>0</v>
      </c>
      <c r="R90" s="18"/>
      <c r="S90" s="18"/>
    </row>
    <row r="91" s="3" customFormat="1" ht="20" customHeight="1" spans="1:19">
      <c r="A91" s="17" t="s">
        <v>97</v>
      </c>
      <c r="B91" s="18">
        <f t="shared" si="26"/>
        <v>1009</v>
      </c>
      <c r="C91" s="18">
        <f t="shared" si="27"/>
        <v>799</v>
      </c>
      <c r="D91" s="18">
        <f t="shared" si="28"/>
        <v>210</v>
      </c>
      <c r="E91" s="18">
        <f t="shared" si="31"/>
        <v>296</v>
      </c>
      <c r="F91" s="18">
        <f>VLOOKUP(A91,[1]Sheet3!$A$7:$F$112,6,FALSE)</f>
        <v>237</v>
      </c>
      <c r="G91" s="18">
        <f>VLOOKUP(A91,[1]Sheet3!$A$7:$G$112,7,FALSE)</f>
        <v>59</v>
      </c>
      <c r="H91" s="19">
        <f t="shared" si="32"/>
        <v>237</v>
      </c>
      <c r="I91" s="18">
        <f>VLOOKUP(A91,[1]Sheet3!$A$7:$I$112,9,FALSE)</f>
        <v>187</v>
      </c>
      <c r="J91" s="18">
        <f>VLOOKUP(A91,[1]Sheet3!$A$7:$J$112,10,FALSE)</f>
        <v>50</v>
      </c>
      <c r="K91" s="18">
        <f t="shared" si="33"/>
        <v>93</v>
      </c>
      <c r="L91" s="18">
        <f>VLOOKUP(A91,[2]公式版!$B$1:$E$65536,4,FALSE)</f>
        <v>73</v>
      </c>
      <c r="M91" s="18">
        <f>VLOOKUP(A91,[2]公式版!$B$1:$F$65536,5,FALSE)</f>
        <v>20</v>
      </c>
      <c r="N91" s="18">
        <f t="shared" si="34"/>
        <v>383</v>
      </c>
      <c r="O91" s="18">
        <f>VLOOKUP(A91,[2]公式版!$B$1:$N$65536,13,FALSE)</f>
        <v>302</v>
      </c>
      <c r="P91" s="18">
        <f>VLOOKUP(A91,[2]公式版!$B$1:$O$65536,14,FALSE)</f>
        <v>81</v>
      </c>
      <c r="Q91" s="18">
        <f t="shared" si="30"/>
        <v>0</v>
      </c>
      <c r="R91" s="18"/>
      <c r="S91" s="18"/>
    </row>
    <row r="92" s="3" customFormat="1" ht="20" customHeight="1" spans="1:19">
      <c r="A92" s="17" t="s">
        <v>98</v>
      </c>
      <c r="B92" s="18">
        <f t="shared" si="26"/>
        <v>1494</v>
      </c>
      <c r="C92" s="18">
        <f t="shared" si="27"/>
        <v>1265</v>
      </c>
      <c r="D92" s="18">
        <f t="shared" si="28"/>
        <v>229</v>
      </c>
      <c r="E92" s="18">
        <f t="shared" si="31"/>
        <v>368</v>
      </c>
      <c r="F92" s="18">
        <f>VLOOKUP(A92,[1]Sheet3!$A$7:$F$112,6,FALSE)</f>
        <v>309</v>
      </c>
      <c r="G92" s="18">
        <f>VLOOKUP(A92,[1]Sheet3!$A$7:$G$112,7,FALSE)</f>
        <v>59</v>
      </c>
      <c r="H92" s="19">
        <f t="shared" si="32"/>
        <v>218</v>
      </c>
      <c r="I92" s="18">
        <f>VLOOKUP(A92,[1]Sheet3!$A$7:$I$112,9,FALSE)</f>
        <v>179</v>
      </c>
      <c r="J92" s="18">
        <f>VLOOKUP(A92,[1]Sheet3!$A$7:$J$112,10,FALSE)</f>
        <v>39</v>
      </c>
      <c r="K92" s="18">
        <f t="shared" si="33"/>
        <v>147</v>
      </c>
      <c r="L92" s="18">
        <f>VLOOKUP(A92,[2]公式版!$B$1:$E$65536,4,FALSE)</f>
        <v>134</v>
      </c>
      <c r="M92" s="18">
        <f>VLOOKUP(A92,[2]公式版!$B$1:$F$65536,5,FALSE)</f>
        <v>13</v>
      </c>
      <c r="N92" s="18">
        <f t="shared" si="34"/>
        <v>761</v>
      </c>
      <c r="O92" s="18">
        <f>VLOOKUP(A92,[2]公式版!$B$1:$N$65536,13,FALSE)</f>
        <v>643</v>
      </c>
      <c r="P92" s="18">
        <f>VLOOKUP(A92,[2]公式版!$B$1:$O$65536,14,FALSE)</f>
        <v>118</v>
      </c>
      <c r="Q92" s="18">
        <f t="shared" si="30"/>
        <v>0</v>
      </c>
      <c r="R92" s="18"/>
      <c r="S92" s="18"/>
    </row>
    <row r="93" s="3" customFormat="1" ht="20" customHeight="1" spans="1:19">
      <c r="A93" s="17" t="s">
        <v>99</v>
      </c>
      <c r="B93" s="18">
        <f t="shared" si="26"/>
        <v>1505</v>
      </c>
      <c r="C93" s="18">
        <f t="shared" si="27"/>
        <v>1264</v>
      </c>
      <c r="D93" s="18">
        <f t="shared" si="28"/>
        <v>241</v>
      </c>
      <c r="E93" s="18">
        <f t="shared" si="31"/>
        <v>415</v>
      </c>
      <c r="F93" s="18">
        <f>VLOOKUP(A93,[1]Sheet3!$A$7:$F$112,6,FALSE)</f>
        <v>347</v>
      </c>
      <c r="G93" s="18">
        <f>VLOOKUP(A93,[1]Sheet3!$A$7:$G$112,7,FALSE)</f>
        <v>68</v>
      </c>
      <c r="H93" s="19">
        <f t="shared" si="32"/>
        <v>230</v>
      </c>
      <c r="I93" s="18">
        <f>VLOOKUP(A93,[1]Sheet3!$A$7:$I$112,9,FALSE)</f>
        <v>189</v>
      </c>
      <c r="J93" s="18">
        <f>VLOOKUP(A93,[1]Sheet3!$A$7:$J$112,10,FALSE)</f>
        <v>41</v>
      </c>
      <c r="K93" s="18">
        <f t="shared" si="33"/>
        <v>185</v>
      </c>
      <c r="L93" s="18">
        <f>VLOOKUP(A93,[2]公式版!$B$1:$E$65536,4,FALSE)</f>
        <v>157</v>
      </c>
      <c r="M93" s="18">
        <f>VLOOKUP(A93,[2]公式版!$B$1:$F$65536,5,FALSE)</f>
        <v>28</v>
      </c>
      <c r="N93" s="18">
        <f t="shared" si="34"/>
        <v>675</v>
      </c>
      <c r="O93" s="18">
        <f>VLOOKUP(A93,[2]公式版!$B$1:$N$65536,13,FALSE)</f>
        <v>571</v>
      </c>
      <c r="P93" s="18">
        <f>VLOOKUP(A93,[2]公式版!$B$1:$O$65536,14,FALSE)</f>
        <v>104</v>
      </c>
      <c r="Q93" s="18">
        <f t="shared" si="30"/>
        <v>0</v>
      </c>
      <c r="R93" s="18"/>
      <c r="S93" s="18"/>
    </row>
    <row r="94" s="2" customFormat="1" ht="20" customHeight="1" spans="1:19">
      <c r="A94" s="15" t="s">
        <v>100</v>
      </c>
      <c r="B94" s="16">
        <f t="shared" si="26"/>
        <v>19398</v>
      </c>
      <c r="C94" s="16">
        <f t="shared" si="27"/>
        <v>16246</v>
      </c>
      <c r="D94" s="16">
        <f t="shared" si="28"/>
        <v>3152</v>
      </c>
      <c r="E94" s="16">
        <f>SUM(E95:E103)</f>
        <v>4127</v>
      </c>
      <c r="F94" s="16">
        <f t="shared" ref="F94:S94" si="36">SUM(F95:F103)</f>
        <v>3506</v>
      </c>
      <c r="G94" s="16">
        <f t="shared" si="36"/>
        <v>621</v>
      </c>
      <c r="H94" s="16">
        <f t="shared" si="36"/>
        <v>2929</v>
      </c>
      <c r="I94" s="16">
        <f t="shared" si="36"/>
        <v>2430</v>
      </c>
      <c r="J94" s="16">
        <f t="shared" si="36"/>
        <v>499</v>
      </c>
      <c r="K94" s="16">
        <f t="shared" si="36"/>
        <v>4422</v>
      </c>
      <c r="L94" s="16">
        <f t="shared" si="36"/>
        <v>3846</v>
      </c>
      <c r="M94" s="16">
        <f t="shared" si="36"/>
        <v>576</v>
      </c>
      <c r="N94" s="16">
        <f t="shared" si="36"/>
        <v>6218</v>
      </c>
      <c r="O94" s="16">
        <f t="shared" si="36"/>
        <v>5414</v>
      </c>
      <c r="P94" s="16">
        <f t="shared" si="36"/>
        <v>804</v>
      </c>
      <c r="Q94" s="16">
        <f t="shared" si="30"/>
        <v>1702</v>
      </c>
      <c r="R94" s="16">
        <v>1050</v>
      </c>
      <c r="S94" s="16">
        <v>652</v>
      </c>
    </row>
    <row r="95" s="3" customFormat="1" ht="20" customHeight="1" spans="1:19">
      <c r="A95" s="17" t="s">
        <v>101</v>
      </c>
      <c r="B95" s="18">
        <f t="shared" si="26"/>
        <v>4460</v>
      </c>
      <c r="C95" s="18">
        <f t="shared" si="27"/>
        <v>3707</v>
      </c>
      <c r="D95" s="18">
        <f t="shared" si="28"/>
        <v>753</v>
      </c>
      <c r="E95" s="18">
        <f t="shared" si="31"/>
        <v>445</v>
      </c>
      <c r="F95" s="18">
        <f>VLOOKUP(A95,[1]Sheet3!$A$7:$F$112,6,FALSE)</f>
        <v>428</v>
      </c>
      <c r="G95" s="18">
        <f>VLOOKUP(A95,[1]Sheet3!$A$7:$G$112,7,FALSE)</f>
        <v>17</v>
      </c>
      <c r="H95" s="19">
        <f t="shared" si="32"/>
        <v>203</v>
      </c>
      <c r="I95" s="18">
        <f>VLOOKUP(A95,[1]Sheet3!$A$7:$I$112,9,FALSE)</f>
        <v>192</v>
      </c>
      <c r="J95" s="18">
        <f>VLOOKUP(A95,[1]Sheet3!$A$7:$J$112,10,FALSE)</f>
        <v>11</v>
      </c>
      <c r="K95" s="18">
        <f t="shared" si="33"/>
        <v>809</v>
      </c>
      <c r="L95" s="18">
        <f>VLOOKUP(A95,[2]公式版!$B$1:$E$65536,4,FALSE)</f>
        <v>784</v>
      </c>
      <c r="M95" s="18">
        <f>VLOOKUP(A95,[2]公式版!$B$1:$F$65536,5,FALSE)</f>
        <v>25</v>
      </c>
      <c r="N95" s="18">
        <f t="shared" si="34"/>
        <v>1301</v>
      </c>
      <c r="O95" s="18">
        <f>VLOOKUP(A95,[2]公式版!$B$1:$N$65536,13,FALSE)</f>
        <v>1253</v>
      </c>
      <c r="P95" s="18">
        <f>VLOOKUP(A95,[2]公式版!$B$1:$O$65536,14,FALSE)</f>
        <v>48</v>
      </c>
      <c r="Q95" s="18">
        <f t="shared" si="30"/>
        <v>1702</v>
      </c>
      <c r="R95" s="18">
        <v>1050</v>
      </c>
      <c r="S95" s="18">
        <v>652</v>
      </c>
    </row>
    <row r="96" s="3" customFormat="1" ht="20" customHeight="1" spans="1:19">
      <c r="A96" s="17" t="s">
        <v>102</v>
      </c>
      <c r="B96" s="18">
        <f t="shared" si="26"/>
        <v>2140</v>
      </c>
      <c r="C96" s="18">
        <f t="shared" si="27"/>
        <v>1797</v>
      </c>
      <c r="D96" s="18">
        <f t="shared" si="28"/>
        <v>343</v>
      </c>
      <c r="E96" s="18">
        <f t="shared" si="31"/>
        <v>505</v>
      </c>
      <c r="F96" s="18">
        <f>VLOOKUP(A96,[1]Sheet3!$A$7:$F$112,6,FALSE)</f>
        <v>422</v>
      </c>
      <c r="G96" s="18">
        <f>VLOOKUP(A96,[1]Sheet3!$A$7:$G$112,7,FALSE)</f>
        <v>83</v>
      </c>
      <c r="H96" s="19">
        <f t="shared" si="32"/>
        <v>386</v>
      </c>
      <c r="I96" s="18">
        <f>VLOOKUP(A96,[1]Sheet3!$A$7:$I$112,9,FALSE)</f>
        <v>317</v>
      </c>
      <c r="J96" s="18">
        <f>VLOOKUP(A96,[1]Sheet3!$A$7:$J$112,10,FALSE)</f>
        <v>69</v>
      </c>
      <c r="K96" s="18">
        <f t="shared" si="33"/>
        <v>534</v>
      </c>
      <c r="L96" s="18">
        <f>VLOOKUP(A96,[2]公式版!$B$1:$E$65536,4,FALSE)</f>
        <v>453</v>
      </c>
      <c r="M96" s="18">
        <f>VLOOKUP(A96,[2]公式版!$B$1:$F$65536,5,FALSE)</f>
        <v>81</v>
      </c>
      <c r="N96" s="18">
        <f t="shared" si="34"/>
        <v>715</v>
      </c>
      <c r="O96" s="18">
        <f>VLOOKUP(A96,[2]公式版!$B$1:$N$65536,13,FALSE)</f>
        <v>605</v>
      </c>
      <c r="P96" s="18">
        <f>VLOOKUP(A96,[2]公式版!$B$1:$O$65536,14,FALSE)</f>
        <v>110</v>
      </c>
      <c r="Q96" s="18">
        <f t="shared" si="30"/>
        <v>0</v>
      </c>
      <c r="R96" s="18"/>
      <c r="S96" s="18"/>
    </row>
    <row r="97" s="3" customFormat="1" ht="20" customHeight="1" spans="1:19">
      <c r="A97" s="17" t="s">
        <v>103</v>
      </c>
      <c r="B97" s="18">
        <f t="shared" si="26"/>
        <v>1933</v>
      </c>
      <c r="C97" s="18">
        <f t="shared" si="27"/>
        <v>1624</v>
      </c>
      <c r="D97" s="18">
        <f t="shared" si="28"/>
        <v>309</v>
      </c>
      <c r="E97" s="18">
        <f t="shared" si="31"/>
        <v>409</v>
      </c>
      <c r="F97" s="18">
        <f>VLOOKUP(A97,[1]Sheet3!$A$7:$F$112,6,FALSE)</f>
        <v>341</v>
      </c>
      <c r="G97" s="18">
        <f>VLOOKUP(A97,[1]Sheet3!$A$7:$G$112,7,FALSE)</f>
        <v>68</v>
      </c>
      <c r="H97" s="19">
        <f t="shared" si="32"/>
        <v>276</v>
      </c>
      <c r="I97" s="18">
        <f>VLOOKUP(A97,[1]Sheet3!$A$7:$I$112,9,FALSE)</f>
        <v>226</v>
      </c>
      <c r="J97" s="18">
        <f>VLOOKUP(A97,[1]Sheet3!$A$7:$J$112,10,FALSE)</f>
        <v>50</v>
      </c>
      <c r="K97" s="18">
        <f t="shared" si="33"/>
        <v>530</v>
      </c>
      <c r="L97" s="18">
        <f>VLOOKUP(A97,[2]公式版!$B$1:$E$65536,4,FALSE)</f>
        <v>449</v>
      </c>
      <c r="M97" s="18">
        <f>VLOOKUP(A97,[2]公式版!$B$1:$F$65536,5,FALSE)</f>
        <v>81</v>
      </c>
      <c r="N97" s="18">
        <f t="shared" si="34"/>
        <v>718</v>
      </c>
      <c r="O97" s="18">
        <f>VLOOKUP(A97,[2]公式版!$B$1:$N$65536,13,FALSE)</f>
        <v>608</v>
      </c>
      <c r="P97" s="18">
        <f>VLOOKUP(A97,[2]公式版!$B$1:$O$65536,14,FALSE)</f>
        <v>110</v>
      </c>
      <c r="Q97" s="18">
        <f t="shared" si="30"/>
        <v>0</v>
      </c>
      <c r="R97" s="18"/>
      <c r="S97" s="18"/>
    </row>
    <row r="98" s="3" customFormat="1" ht="20" customHeight="1" spans="1:19">
      <c r="A98" s="17" t="s">
        <v>104</v>
      </c>
      <c r="B98" s="18">
        <f t="shared" si="26"/>
        <v>1994</v>
      </c>
      <c r="C98" s="18">
        <f t="shared" si="27"/>
        <v>1667</v>
      </c>
      <c r="D98" s="18">
        <f t="shared" si="28"/>
        <v>327</v>
      </c>
      <c r="E98" s="18">
        <f t="shared" si="31"/>
        <v>688</v>
      </c>
      <c r="F98" s="18">
        <f>VLOOKUP(A98,[1]Sheet3!$A$7:$F$112,6,FALSE)</f>
        <v>575</v>
      </c>
      <c r="G98" s="18">
        <f>VLOOKUP(A98,[1]Sheet3!$A$7:$G$112,7,FALSE)</f>
        <v>113</v>
      </c>
      <c r="H98" s="19">
        <f t="shared" si="32"/>
        <v>566</v>
      </c>
      <c r="I98" s="18">
        <f>VLOOKUP(A98,[1]Sheet3!$A$7:$I$112,9,FALSE)</f>
        <v>465</v>
      </c>
      <c r="J98" s="18">
        <f>VLOOKUP(A98,[1]Sheet3!$A$7:$J$112,10,FALSE)</f>
        <v>101</v>
      </c>
      <c r="K98" s="18">
        <f t="shared" si="33"/>
        <v>309</v>
      </c>
      <c r="L98" s="18">
        <f>VLOOKUP(A98,[2]公式版!$B$1:$E$65536,4,FALSE)</f>
        <v>262</v>
      </c>
      <c r="M98" s="18">
        <f>VLOOKUP(A98,[2]公式版!$B$1:$F$65536,5,FALSE)</f>
        <v>47</v>
      </c>
      <c r="N98" s="18">
        <f t="shared" si="34"/>
        <v>431</v>
      </c>
      <c r="O98" s="18">
        <f>VLOOKUP(A98,[2]公式版!$B$1:$N$65536,13,FALSE)</f>
        <v>365</v>
      </c>
      <c r="P98" s="18">
        <f>VLOOKUP(A98,[2]公式版!$B$1:$O$65536,14,FALSE)</f>
        <v>66</v>
      </c>
      <c r="Q98" s="18">
        <f t="shared" si="30"/>
        <v>0</v>
      </c>
      <c r="R98" s="18"/>
      <c r="S98" s="18"/>
    </row>
    <row r="99" s="3" customFormat="1" ht="20" customHeight="1" spans="1:19">
      <c r="A99" s="17" t="s">
        <v>105</v>
      </c>
      <c r="B99" s="18">
        <f t="shared" si="26"/>
        <v>3381</v>
      </c>
      <c r="C99" s="18">
        <f t="shared" si="27"/>
        <v>2836</v>
      </c>
      <c r="D99" s="18">
        <f t="shared" si="28"/>
        <v>545</v>
      </c>
      <c r="E99" s="18">
        <f t="shared" si="31"/>
        <v>839</v>
      </c>
      <c r="F99" s="18">
        <f>VLOOKUP(A99,[1]Sheet3!$A$7:$F$112,6,FALSE)</f>
        <v>702</v>
      </c>
      <c r="G99" s="18">
        <f>VLOOKUP(A99,[1]Sheet3!$A$7:$G$112,7,FALSE)</f>
        <v>137</v>
      </c>
      <c r="H99" s="19">
        <f t="shared" si="32"/>
        <v>679</v>
      </c>
      <c r="I99" s="18">
        <f>VLOOKUP(A99,[1]Sheet3!$A$7:$I$112,9,FALSE)</f>
        <v>558</v>
      </c>
      <c r="J99" s="18">
        <f>VLOOKUP(A99,[1]Sheet3!$A$7:$J$112,10,FALSE)</f>
        <v>121</v>
      </c>
      <c r="K99" s="18">
        <f t="shared" si="33"/>
        <v>773</v>
      </c>
      <c r="L99" s="18">
        <f>VLOOKUP(A99,[2]公式版!$B$1:$E$65536,4,FALSE)</f>
        <v>655</v>
      </c>
      <c r="M99" s="18">
        <f>VLOOKUP(A99,[2]公式版!$B$1:$F$65536,5,FALSE)</f>
        <v>118</v>
      </c>
      <c r="N99" s="18">
        <f t="shared" si="34"/>
        <v>1090</v>
      </c>
      <c r="O99" s="18">
        <f>VLOOKUP(A99,[2]公式版!$B$1:$N$65536,13,FALSE)</f>
        <v>921</v>
      </c>
      <c r="P99" s="18">
        <f>VLOOKUP(A99,[2]公式版!$B$1:$O$65536,14,FALSE)</f>
        <v>169</v>
      </c>
      <c r="Q99" s="18">
        <f t="shared" si="30"/>
        <v>0</v>
      </c>
      <c r="R99" s="18"/>
      <c r="S99" s="18"/>
    </row>
    <row r="100" s="3" customFormat="1" ht="20" customHeight="1" spans="1:19">
      <c r="A100" s="17" t="s">
        <v>106</v>
      </c>
      <c r="B100" s="18">
        <f t="shared" si="26"/>
        <v>1328</v>
      </c>
      <c r="C100" s="18">
        <f t="shared" si="27"/>
        <v>1116</v>
      </c>
      <c r="D100" s="18">
        <f t="shared" si="28"/>
        <v>212</v>
      </c>
      <c r="E100" s="18">
        <f t="shared" si="31"/>
        <v>363</v>
      </c>
      <c r="F100" s="18">
        <f>VLOOKUP(A100,[1]Sheet3!$A$7:$F$112,6,FALSE)</f>
        <v>304</v>
      </c>
      <c r="G100" s="18">
        <f>VLOOKUP(A100,[1]Sheet3!$A$7:$G$112,7,FALSE)</f>
        <v>59</v>
      </c>
      <c r="H100" s="19">
        <f t="shared" si="32"/>
        <v>152</v>
      </c>
      <c r="I100" s="18">
        <f>VLOOKUP(A100,[1]Sheet3!$A$7:$I$112,9,FALSE)</f>
        <v>124</v>
      </c>
      <c r="J100" s="18">
        <f>VLOOKUP(A100,[1]Sheet3!$A$7:$J$112,10,FALSE)</f>
        <v>28</v>
      </c>
      <c r="K100" s="18">
        <f t="shared" si="33"/>
        <v>333</v>
      </c>
      <c r="L100" s="18">
        <f>VLOOKUP(A100,[2]公式版!$B$1:$E$65536,4,FALSE)</f>
        <v>282</v>
      </c>
      <c r="M100" s="18">
        <f>VLOOKUP(A100,[2]公式版!$B$1:$F$65536,5,FALSE)</f>
        <v>51</v>
      </c>
      <c r="N100" s="18">
        <f t="shared" si="34"/>
        <v>480</v>
      </c>
      <c r="O100" s="18">
        <f>VLOOKUP(A100,[2]公式版!$B$1:$N$65536,13,FALSE)</f>
        <v>406</v>
      </c>
      <c r="P100" s="18">
        <f>VLOOKUP(A100,[2]公式版!$B$1:$O$65536,14,FALSE)</f>
        <v>74</v>
      </c>
      <c r="Q100" s="18">
        <f t="shared" si="30"/>
        <v>0</v>
      </c>
      <c r="R100" s="18"/>
      <c r="S100" s="18"/>
    </row>
    <row r="101" s="3" customFormat="1" ht="20" customHeight="1" spans="1:19">
      <c r="A101" s="17" t="s">
        <v>107</v>
      </c>
      <c r="B101" s="18">
        <f t="shared" si="26"/>
        <v>2179</v>
      </c>
      <c r="C101" s="18">
        <f t="shared" si="27"/>
        <v>1833</v>
      </c>
      <c r="D101" s="18">
        <f t="shared" si="28"/>
        <v>346</v>
      </c>
      <c r="E101" s="18">
        <f t="shared" si="31"/>
        <v>435</v>
      </c>
      <c r="F101" s="18">
        <f>VLOOKUP(A101,[1]Sheet3!$A$7:$F$112,6,FALSE)</f>
        <v>364</v>
      </c>
      <c r="G101" s="18">
        <f>VLOOKUP(A101,[1]Sheet3!$A$7:$G$112,7,FALSE)</f>
        <v>71</v>
      </c>
      <c r="H101" s="19">
        <f t="shared" si="32"/>
        <v>327</v>
      </c>
      <c r="I101" s="18">
        <f>VLOOKUP(A101,[1]Sheet3!$A$7:$I$112,9,FALSE)</f>
        <v>269</v>
      </c>
      <c r="J101" s="18">
        <f>VLOOKUP(A101,[1]Sheet3!$A$7:$J$112,10,FALSE)</f>
        <v>58</v>
      </c>
      <c r="K101" s="18">
        <f t="shared" si="33"/>
        <v>619</v>
      </c>
      <c r="L101" s="18">
        <f>VLOOKUP(A101,[2]公式版!$B$1:$E$65536,4,FALSE)</f>
        <v>525</v>
      </c>
      <c r="M101" s="18">
        <f>VLOOKUP(A101,[2]公式版!$B$1:$F$65536,5,FALSE)</f>
        <v>94</v>
      </c>
      <c r="N101" s="18">
        <f t="shared" si="34"/>
        <v>798</v>
      </c>
      <c r="O101" s="18">
        <f>VLOOKUP(A101,[2]公式版!$B$1:$N$65536,13,FALSE)</f>
        <v>675</v>
      </c>
      <c r="P101" s="18">
        <f>VLOOKUP(A101,[2]公式版!$B$1:$O$65536,14,FALSE)</f>
        <v>123</v>
      </c>
      <c r="Q101" s="18">
        <f t="shared" si="30"/>
        <v>0</v>
      </c>
      <c r="R101" s="18"/>
      <c r="S101" s="18"/>
    </row>
    <row r="102" s="3" customFormat="1" ht="20" customHeight="1" spans="1:19">
      <c r="A102" s="17" t="s">
        <v>108</v>
      </c>
      <c r="B102" s="18">
        <f t="shared" si="26"/>
        <v>1349</v>
      </c>
      <c r="C102" s="18">
        <f t="shared" si="27"/>
        <v>1134</v>
      </c>
      <c r="D102" s="18">
        <f t="shared" si="28"/>
        <v>215</v>
      </c>
      <c r="E102" s="18">
        <f t="shared" si="31"/>
        <v>319</v>
      </c>
      <c r="F102" s="18">
        <f>VLOOKUP(A102,[1]Sheet3!$A$7:$F$112,6,FALSE)</f>
        <v>267</v>
      </c>
      <c r="G102" s="18">
        <f>VLOOKUP(A102,[1]Sheet3!$A$7:$G$112,7,FALSE)</f>
        <v>52</v>
      </c>
      <c r="H102" s="19">
        <f t="shared" si="32"/>
        <v>227</v>
      </c>
      <c r="I102" s="18">
        <f>VLOOKUP(A102,[1]Sheet3!$A$7:$I$112,9,FALSE)</f>
        <v>186</v>
      </c>
      <c r="J102" s="18">
        <f>VLOOKUP(A102,[1]Sheet3!$A$7:$J$112,10,FALSE)</f>
        <v>41</v>
      </c>
      <c r="K102" s="18">
        <f t="shared" si="33"/>
        <v>349</v>
      </c>
      <c r="L102" s="18">
        <f>VLOOKUP(A102,[2]公式版!$B$1:$E$65536,4,FALSE)</f>
        <v>296</v>
      </c>
      <c r="M102" s="18">
        <f>VLOOKUP(A102,[2]公式版!$B$1:$F$65536,5,FALSE)</f>
        <v>53</v>
      </c>
      <c r="N102" s="18">
        <f t="shared" si="34"/>
        <v>454</v>
      </c>
      <c r="O102" s="18">
        <f>VLOOKUP(A102,[2]公式版!$B$1:$N$65536,13,FALSE)</f>
        <v>385</v>
      </c>
      <c r="P102" s="18">
        <f>VLOOKUP(A102,[2]公式版!$B$1:$O$65536,14,FALSE)</f>
        <v>69</v>
      </c>
      <c r="Q102" s="18">
        <f t="shared" si="30"/>
        <v>0</v>
      </c>
      <c r="R102" s="18"/>
      <c r="S102" s="18"/>
    </row>
    <row r="103" s="3" customFormat="1" ht="20" customHeight="1" spans="1:19">
      <c r="A103" s="17" t="s">
        <v>109</v>
      </c>
      <c r="B103" s="18">
        <f t="shared" si="26"/>
        <v>634</v>
      </c>
      <c r="C103" s="18">
        <f t="shared" si="27"/>
        <v>532</v>
      </c>
      <c r="D103" s="18">
        <f t="shared" si="28"/>
        <v>102</v>
      </c>
      <c r="E103" s="18">
        <f t="shared" si="31"/>
        <v>124</v>
      </c>
      <c r="F103" s="18">
        <f>VLOOKUP(A103,[1]Sheet3!$A$7:$F$112,6,FALSE)</f>
        <v>103</v>
      </c>
      <c r="G103" s="18">
        <f>VLOOKUP(A103,[1]Sheet3!$A$7:$G$112,7,FALSE)</f>
        <v>21</v>
      </c>
      <c r="H103" s="19">
        <f t="shared" si="32"/>
        <v>113</v>
      </c>
      <c r="I103" s="18">
        <f>VLOOKUP(A103,[1]Sheet3!$A$7:$I$112,9,FALSE)</f>
        <v>93</v>
      </c>
      <c r="J103" s="18">
        <f>VLOOKUP(A103,[1]Sheet3!$A$7:$J$112,10,FALSE)</f>
        <v>20</v>
      </c>
      <c r="K103" s="18">
        <f t="shared" si="33"/>
        <v>166</v>
      </c>
      <c r="L103" s="18">
        <f>VLOOKUP(A103,[2]公式版!$B$1:$E$65536,4,FALSE)</f>
        <v>140</v>
      </c>
      <c r="M103" s="18">
        <f>VLOOKUP(A103,[2]公式版!$B$1:$F$65536,5,FALSE)</f>
        <v>26</v>
      </c>
      <c r="N103" s="18">
        <f t="shared" si="34"/>
        <v>231</v>
      </c>
      <c r="O103" s="18">
        <f>VLOOKUP(A103,[2]公式版!$B$1:$N$65536,13,FALSE)</f>
        <v>196</v>
      </c>
      <c r="P103" s="18">
        <f>VLOOKUP(A103,[2]公式版!$B$1:$O$65536,14,FALSE)</f>
        <v>35</v>
      </c>
      <c r="Q103" s="18">
        <f t="shared" si="30"/>
        <v>0</v>
      </c>
      <c r="R103" s="18"/>
      <c r="S103" s="18"/>
    </row>
    <row r="104" s="2" customFormat="1" ht="20" customHeight="1" spans="1:19">
      <c r="A104" s="15" t="s">
        <v>110</v>
      </c>
      <c r="B104" s="16">
        <f t="shared" si="26"/>
        <v>4327</v>
      </c>
      <c r="C104" s="16">
        <f t="shared" si="27"/>
        <v>3444</v>
      </c>
      <c r="D104" s="16">
        <f t="shared" si="28"/>
        <v>883</v>
      </c>
      <c r="E104" s="16">
        <f>SUM(E105:E108)</f>
        <v>683</v>
      </c>
      <c r="F104" s="16">
        <f t="shared" ref="F104:S104" si="37">SUM(F105:F108)</f>
        <v>564</v>
      </c>
      <c r="G104" s="16">
        <f t="shared" si="37"/>
        <v>119</v>
      </c>
      <c r="H104" s="16">
        <f t="shared" si="37"/>
        <v>340</v>
      </c>
      <c r="I104" s="16">
        <f t="shared" si="37"/>
        <v>272</v>
      </c>
      <c r="J104" s="16">
        <f t="shared" si="37"/>
        <v>68</v>
      </c>
      <c r="K104" s="16">
        <f t="shared" si="37"/>
        <v>298</v>
      </c>
      <c r="L104" s="16">
        <f t="shared" si="37"/>
        <v>244</v>
      </c>
      <c r="M104" s="16">
        <f t="shared" si="37"/>
        <v>54</v>
      </c>
      <c r="N104" s="16">
        <f t="shared" si="37"/>
        <v>2073</v>
      </c>
      <c r="O104" s="16">
        <f t="shared" si="37"/>
        <v>1705</v>
      </c>
      <c r="P104" s="16">
        <f t="shared" si="37"/>
        <v>368</v>
      </c>
      <c r="Q104" s="16">
        <f t="shared" si="30"/>
        <v>933</v>
      </c>
      <c r="R104" s="16">
        <v>659</v>
      </c>
      <c r="S104" s="16">
        <v>274</v>
      </c>
    </row>
    <row r="105" s="3" customFormat="1" ht="20" customHeight="1" spans="1:19">
      <c r="A105" s="17" t="s">
        <v>111</v>
      </c>
      <c r="B105" s="18">
        <f>E105+H105+K105+N105+Q105</f>
        <v>1916</v>
      </c>
      <c r="C105" s="18">
        <f>F105+I105+L105+O105+R105</f>
        <v>1544</v>
      </c>
      <c r="D105" s="18">
        <f>G105+J105+M105+P105+S105</f>
        <v>372</v>
      </c>
      <c r="E105" s="18">
        <f t="shared" si="31"/>
        <v>188</v>
      </c>
      <c r="F105" s="18">
        <f>VLOOKUP(A105,[1]Sheet3!$A$7:$F$112,6,FALSE)</f>
        <v>171</v>
      </c>
      <c r="G105" s="18">
        <f>VLOOKUP(A105,[1]Sheet3!$A$7:$G$112,7,FALSE)</f>
        <v>17</v>
      </c>
      <c r="H105" s="19">
        <f t="shared" si="32"/>
        <v>81</v>
      </c>
      <c r="I105" s="18">
        <f>VLOOKUP(A105,[1]Sheet3!$A$7:$I$112,9,FALSE)</f>
        <v>72</v>
      </c>
      <c r="J105" s="18">
        <f>VLOOKUP(A105,[1]Sheet3!$A$7:$J$112,10,FALSE)</f>
        <v>9</v>
      </c>
      <c r="K105" s="18">
        <f t="shared" si="33"/>
        <v>68</v>
      </c>
      <c r="L105" s="18">
        <f>VLOOKUP(A105,[2]公式版!$B$1:$E$65536,4,FALSE)</f>
        <v>62</v>
      </c>
      <c r="M105" s="18">
        <f>VLOOKUP(A105,[2]公式版!$B$1:$F$65536,5,FALSE)</f>
        <v>6</v>
      </c>
      <c r="N105" s="18">
        <f t="shared" si="34"/>
        <v>646</v>
      </c>
      <c r="O105" s="18">
        <f>VLOOKUP(A105,[2]公式版!$B$1:$N$65536,13,FALSE)</f>
        <v>580</v>
      </c>
      <c r="P105" s="18">
        <f>VLOOKUP(A105,[2]公式版!$B$1:$O$65536,14,FALSE)</f>
        <v>66</v>
      </c>
      <c r="Q105" s="18">
        <f t="shared" si="30"/>
        <v>933</v>
      </c>
      <c r="R105" s="18">
        <v>659</v>
      </c>
      <c r="S105" s="18">
        <v>274</v>
      </c>
    </row>
    <row r="106" s="3" customFormat="1" ht="20" customHeight="1" spans="1:19">
      <c r="A106" s="17" t="s">
        <v>112</v>
      </c>
      <c r="B106" s="18">
        <f>E106+H106+K106+N106+Q106</f>
        <v>606</v>
      </c>
      <c r="C106" s="18">
        <f>F106+I106+L106+O106+R106</f>
        <v>476</v>
      </c>
      <c r="D106" s="18">
        <f>G106+J106+M106+P106+S106</f>
        <v>130</v>
      </c>
      <c r="E106" s="18">
        <f t="shared" si="31"/>
        <v>82</v>
      </c>
      <c r="F106" s="18">
        <f>VLOOKUP(A106,[1]Sheet3!$A$7:$F$112,6,FALSE)</f>
        <v>65</v>
      </c>
      <c r="G106" s="18">
        <f>VLOOKUP(A106,[1]Sheet3!$A$7:$G$112,7,FALSE)</f>
        <v>17</v>
      </c>
      <c r="H106" s="19">
        <f t="shared" si="32"/>
        <v>42</v>
      </c>
      <c r="I106" s="18">
        <f>VLOOKUP(A106,[1]Sheet3!$A$7:$I$112,9,FALSE)</f>
        <v>32</v>
      </c>
      <c r="J106" s="18">
        <f>VLOOKUP(A106,[1]Sheet3!$A$7:$J$112,10,FALSE)</f>
        <v>10</v>
      </c>
      <c r="K106" s="18">
        <f t="shared" si="33"/>
        <v>33</v>
      </c>
      <c r="L106" s="18">
        <f>VLOOKUP(A106,[2]公式版!$B$1:$E$65536,4,FALSE)</f>
        <v>26</v>
      </c>
      <c r="M106" s="18">
        <f>VLOOKUP(A106,[2]公式版!$B$1:$F$65536,5,FALSE)</f>
        <v>7</v>
      </c>
      <c r="N106" s="18">
        <f t="shared" si="34"/>
        <v>449</v>
      </c>
      <c r="O106" s="18">
        <f>VLOOKUP(A106,[2]公式版!$B$1:$N$65536,13,FALSE)</f>
        <v>353</v>
      </c>
      <c r="P106" s="18">
        <f>VLOOKUP(A106,[2]公式版!$B$1:$O$65536,14,FALSE)</f>
        <v>96</v>
      </c>
      <c r="Q106" s="18">
        <f>R106+S106</f>
        <v>0</v>
      </c>
      <c r="R106" s="18"/>
      <c r="S106" s="18"/>
    </row>
    <row r="107" s="3" customFormat="1" ht="20" customHeight="1" spans="1:19">
      <c r="A107" s="17" t="s">
        <v>113</v>
      </c>
      <c r="B107" s="18">
        <f>E107+H107+K107+N107+Q107</f>
        <v>1120</v>
      </c>
      <c r="C107" s="18">
        <f>F107+I107+L107+O107+R107</f>
        <v>884</v>
      </c>
      <c r="D107" s="18">
        <f>G107+J107+M107+P107+S107</f>
        <v>236</v>
      </c>
      <c r="E107" s="18">
        <f t="shared" si="31"/>
        <v>255</v>
      </c>
      <c r="F107" s="18">
        <f>VLOOKUP(A107,[1]Sheet3!$A$7:$F$112,6,FALSE)</f>
        <v>202</v>
      </c>
      <c r="G107" s="18">
        <f>VLOOKUP(A107,[1]Sheet3!$A$7:$G$112,7,FALSE)</f>
        <v>53</v>
      </c>
      <c r="H107" s="19">
        <f t="shared" si="32"/>
        <v>150</v>
      </c>
      <c r="I107" s="18">
        <f>VLOOKUP(A107,[1]Sheet3!$A$7:$I$112,9,FALSE)</f>
        <v>116</v>
      </c>
      <c r="J107" s="18">
        <f>VLOOKUP(A107,[1]Sheet3!$A$7:$J$112,10,FALSE)</f>
        <v>34</v>
      </c>
      <c r="K107" s="18">
        <f t="shared" si="33"/>
        <v>60</v>
      </c>
      <c r="L107" s="18">
        <f>VLOOKUP(A107,[2]公式版!$B$1:$E$65536,4,FALSE)</f>
        <v>48</v>
      </c>
      <c r="M107" s="18">
        <f>VLOOKUP(A107,[2]公式版!$B$1:$F$65536,5,FALSE)</f>
        <v>12</v>
      </c>
      <c r="N107" s="18">
        <f t="shared" si="34"/>
        <v>655</v>
      </c>
      <c r="O107" s="18">
        <f>VLOOKUP(A107,[2]公式版!$B$1:$N$65536,13,FALSE)</f>
        <v>518</v>
      </c>
      <c r="P107" s="18">
        <f>VLOOKUP(A107,[2]公式版!$B$1:$O$65536,14,FALSE)</f>
        <v>137</v>
      </c>
      <c r="Q107" s="18">
        <f>R107+S107</f>
        <v>0</v>
      </c>
      <c r="R107" s="18"/>
      <c r="S107" s="18"/>
    </row>
    <row r="108" s="3" customFormat="1" ht="20" customHeight="1" spans="1:19">
      <c r="A108" s="17" t="s">
        <v>114</v>
      </c>
      <c r="B108" s="18">
        <f>E108+H108+K108+N108+Q108</f>
        <v>685</v>
      </c>
      <c r="C108" s="18">
        <f>F108+I108+L108+O108+R108</f>
        <v>540</v>
      </c>
      <c r="D108" s="18">
        <f>G108+J108+M108+P108+S108</f>
        <v>145</v>
      </c>
      <c r="E108" s="18">
        <f t="shared" si="31"/>
        <v>158</v>
      </c>
      <c r="F108" s="18">
        <f>VLOOKUP(A108,[1]Sheet3!$A$7:$F$112,6,FALSE)</f>
        <v>126</v>
      </c>
      <c r="G108" s="18">
        <f>VLOOKUP(A108,[1]Sheet3!$A$7:$G$112,7,FALSE)</f>
        <v>32</v>
      </c>
      <c r="H108" s="19">
        <f t="shared" si="32"/>
        <v>67</v>
      </c>
      <c r="I108" s="18">
        <f>VLOOKUP(A108,[1]Sheet3!$A$7:$I$112,9,FALSE)</f>
        <v>52</v>
      </c>
      <c r="J108" s="18">
        <f>VLOOKUP(A108,[1]Sheet3!$A$7:$J$112,10,FALSE)</f>
        <v>15</v>
      </c>
      <c r="K108" s="18">
        <f t="shared" si="33"/>
        <v>137</v>
      </c>
      <c r="L108" s="18">
        <f>VLOOKUP(A108,[2]公式版!$B$1:$E$65536,4,FALSE)</f>
        <v>108</v>
      </c>
      <c r="M108" s="18">
        <f>VLOOKUP(A108,[2]公式版!$B$1:$F$65536,5,FALSE)</f>
        <v>29</v>
      </c>
      <c r="N108" s="18">
        <f t="shared" si="34"/>
        <v>323</v>
      </c>
      <c r="O108" s="18">
        <f>VLOOKUP(A108,[2]公式版!$B$1:$N$65536,13,FALSE)</f>
        <v>254</v>
      </c>
      <c r="P108" s="18">
        <f>VLOOKUP(A108,[2]公式版!$B$1:$O$65536,14,FALSE)</f>
        <v>69</v>
      </c>
      <c r="Q108" s="18">
        <f>R108+S108</f>
        <v>0</v>
      </c>
      <c r="R108" s="18"/>
      <c r="S108" s="18"/>
    </row>
    <row r="109" s="2" customFormat="1" ht="20" customHeight="1" spans="1:19">
      <c r="A109" s="15" t="s">
        <v>115</v>
      </c>
      <c r="B109" s="16">
        <f>E109+H109+K109+N109+Q109</f>
        <v>3304</v>
      </c>
      <c r="C109" s="16">
        <f>F109+I109+L109+O109+R109</f>
        <v>2489</v>
      </c>
      <c r="D109" s="16">
        <f>G109+J109+M109+P109+S109</f>
        <v>815</v>
      </c>
      <c r="E109" s="16">
        <f>F109+G109</f>
        <v>260</v>
      </c>
      <c r="F109" s="16">
        <f>VLOOKUP(A109,[1]Sheet3!$A$7:$F$112,6,FALSE)</f>
        <v>210</v>
      </c>
      <c r="G109" s="16">
        <f>VLOOKUP(A109,[1]Sheet3!$A$7:$G$112,7,FALSE)</f>
        <v>50</v>
      </c>
      <c r="H109" s="16">
        <f>I109+J109</f>
        <v>143</v>
      </c>
      <c r="I109" s="16">
        <f>VLOOKUP(A109,[1]Sheet3!$A$7:$I$112,9,FALSE)</f>
        <v>111</v>
      </c>
      <c r="J109" s="16">
        <f>VLOOKUP(A109,[1]Sheet3!$A$7:$J$112,10,FALSE)</f>
        <v>32</v>
      </c>
      <c r="K109" s="16">
        <f>L109+M109</f>
        <v>105</v>
      </c>
      <c r="L109" s="16">
        <v>83</v>
      </c>
      <c r="M109" s="16">
        <v>22</v>
      </c>
      <c r="N109" s="16">
        <f>O109+P109</f>
        <v>1117</v>
      </c>
      <c r="O109" s="16">
        <v>878</v>
      </c>
      <c r="P109" s="16">
        <v>239</v>
      </c>
      <c r="Q109" s="16">
        <f>R109+S109</f>
        <v>1679</v>
      </c>
      <c r="R109" s="16">
        <v>1207</v>
      </c>
      <c r="S109" s="16">
        <v>472</v>
      </c>
    </row>
    <row r="110" s="2" customFormat="1" ht="20" customHeight="1" spans="1:19">
      <c r="A110" s="15" t="s">
        <v>116</v>
      </c>
      <c r="B110" s="16">
        <f>E110+H110+K110+N110+Q110</f>
        <v>1969</v>
      </c>
      <c r="C110" s="16">
        <f>F110+I110+L110+O110+R110</f>
        <v>1503</v>
      </c>
      <c r="D110" s="16">
        <f>G110+J110+M110+P110+S110</f>
        <v>466</v>
      </c>
      <c r="E110" s="16">
        <f>F110+G110</f>
        <v>343</v>
      </c>
      <c r="F110" s="16">
        <f>VLOOKUP(A110,[1]Sheet3!$A$7:$F$112,6,FALSE)</f>
        <v>277</v>
      </c>
      <c r="G110" s="16">
        <f>VLOOKUP(A110,[1]Sheet3!$A$7:$G$112,7,FALSE)</f>
        <v>66</v>
      </c>
      <c r="H110" s="16">
        <f>I110+J110</f>
        <v>152</v>
      </c>
      <c r="I110" s="16">
        <f>VLOOKUP(A110,[1]Sheet3!$A$7:$I$112,9,FALSE)</f>
        <v>118</v>
      </c>
      <c r="J110" s="16">
        <f>VLOOKUP(A110,[1]Sheet3!$A$7:$J$112,10,FALSE)</f>
        <v>34</v>
      </c>
      <c r="K110" s="16">
        <f>L110+M110</f>
        <v>83</v>
      </c>
      <c r="L110" s="16">
        <v>65</v>
      </c>
      <c r="M110" s="16">
        <v>18</v>
      </c>
      <c r="N110" s="16">
        <f>O110+P110</f>
        <v>800</v>
      </c>
      <c r="O110" s="16">
        <v>629</v>
      </c>
      <c r="P110" s="16">
        <v>171</v>
      </c>
      <c r="Q110" s="16">
        <f>R110+S110</f>
        <v>591</v>
      </c>
      <c r="R110" s="16">
        <v>414</v>
      </c>
      <c r="S110" s="16">
        <v>177</v>
      </c>
    </row>
    <row r="111" s="2" customFormat="1" ht="20" customHeight="1" spans="1:19">
      <c r="A111" s="15" t="s">
        <v>117</v>
      </c>
      <c r="B111" s="16">
        <f>E111+H111+K111+N111+Q111</f>
        <v>2060</v>
      </c>
      <c r="C111" s="16">
        <f>F111+I111+L111+O111+R111</f>
        <v>1531</v>
      </c>
      <c r="D111" s="16">
        <f>G111+J111+M111+P111+S111</f>
        <v>529</v>
      </c>
      <c r="E111" s="16">
        <f>F111+G111</f>
        <v>153</v>
      </c>
      <c r="F111" s="16">
        <f>VLOOKUP(A111,[1]Sheet3!$A$7:$F$112,6,FALSE)</f>
        <v>123</v>
      </c>
      <c r="G111" s="16">
        <f>VLOOKUP(A111,[1]Sheet3!$A$7:$G$112,7,FALSE)</f>
        <v>30</v>
      </c>
      <c r="H111" s="16">
        <f>I111+J111</f>
        <v>128</v>
      </c>
      <c r="I111" s="16">
        <f>VLOOKUP(A111,[1]Sheet3!$A$7:$I$112,9,FALSE)</f>
        <v>99</v>
      </c>
      <c r="J111" s="16">
        <f>VLOOKUP(A111,[1]Sheet3!$A$7:$J$112,10,FALSE)</f>
        <v>29</v>
      </c>
      <c r="K111" s="16">
        <f>L111+M111</f>
        <v>68</v>
      </c>
      <c r="L111" s="16">
        <v>54</v>
      </c>
      <c r="M111" s="16">
        <v>14</v>
      </c>
      <c r="N111" s="16">
        <f>O111+P111</f>
        <v>562</v>
      </c>
      <c r="O111" s="16">
        <v>443</v>
      </c>
      <c r="P111" s="16">
        <v>119</v>
      </c>
      <c r="Q111" s="16">
        <f>R111+S111</f>
        <v>1149</v>
      </c>
      <c r="R111" s="16">
        <v>812</v>
      </c>
      <c r="S111" s="16">
        <v>337</v>
      </c>
    </row>
    <row r="112" s="2" customFormat="1" ht="20" customHeight="1" spans="1:19">
      <c r="A112" s="15" t="s">
        <v>118</v>
      </c>
      <c r="B112" s="16">
        <f>E112+H112+K112+N112+Q112</f>
        <v>92</v>
      </c>
      <c r="C112" s="16">
        <f>F112+I112+L112+O112+R112</f>
        <v>62</v>
      </c>
      <c r="D112" s="16">
        <f>G112+J112+M112+P112+S112</f>
        <v>30</v>
      </c>
      <c r="E112" s="16">
        <f>F112+G112</f>
        <v>37</v>
      </c>
      <c r="F112" s="16">
        <f>VLOOKUP(A112,[1]Sheet3!$A$7:$F$112,6,FALSE)</f>
        <v>25</v>
      </c>
      <c r="G112" s="16">
        <f>VLOOKUP(A112,[1]Sheet3!$A$7:$G$112,7,FALSE)</f>
        <v>12</v>
      </c>
      <c r="H112" s="16">
        <f>I112+J112</f>
        <v>38</v>
      </c>
      <c r="I112" s="16">
        <f>VLOOKUP(A112,[1]Sheet3!$A$7:$I$112,9,FALSE)</f>
        <v>24</v>
      </c>
      <c r="J112" s="16">
        <f>VLOOKUP(A112,[1]Sheet3!$A$7:$J$112,10,FALSE)</f>
        <v>14</v>
      </c>
      <c r="K112" s="16">
        <f>L112+M112</f>
        <v>3</v>
      </c>
      <c r="L112" s="16">
        <v>4</v>
      </c>
      <c r="M112" s="16">
        <v>-1</v>
      </c>
      <c r="N112" s="16">
        <f>O112+P112</f>
        <v>14</v>
      </c>
      <c r="O112" s="16">
        <v>9</v>
      </c>
      <c r="P112" s="16">
        <v>5</v>
      </c>
      <c r="Q112" s="16">
        <f>R112+S112</f>
        <v>0</v>
      </c>
      <c r="R112" s="16"/>
      <c r="S112" s="16"/>
    </row>
  </sheetData>
  <mergeCells count="28">
    <mergeCell ref="A2:S2"/>
    <mergeCell ref="R3:S3"/>
    <mergeCell ref="B4:S4"/>
    <mergeCell ref="B5:D5"/>
    <mergeCell ref="E5:G5"/>
    <mergeCell ref="H5:J5"/>
    <mergeCell ref="K5:M5"/>
    <mergeCell ref="N5:P5"/>
    <mergeCell ref="Q5:S5"/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rintOptions horizontalCentered="1"/>
  <pageMargins left="0.354166666666667" right="0.275" top="0.393055555555556" bottom="0.354166666666667" header="0.156944444444444" footer="0.156944444444444"/>
  <pageSetup paperSize="9" scale="7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2024年提前下达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曹洪康</cp:lastModifiedBy>
  <dcterms:created xsi:type="dcterms:W3CDTF">2006-09-13T11:21:00Z</dcterms:created>
  <cp:lastPrinted>2018-11-22T06:41:00Z</cp:lastPrinted>
  <dcterms:modified xsi:type="dcterms:W3CDTF">2024-12-11T10:28:42Z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2052-11.8.0.16981</vt:lpwstr>
  </property>
  <property fmtid="{D5CDD505-2E9C-101B-9397-08002B2CF9AE}" pid="3" name="KSORubyTemplateID" linkTarget="0">
    <vt:lpwstr>11</vt:lpwstr>
  </property>
  <property fmtid="{D5CDD505-2E9C-101B-9397-08002B2CF9AE}" pid="4" name="ICV">
    <vt:lpwstr>12EC9E4CA04B49BAB3E235EAC3C28ABD</vt:lpwstr>
  </property>
</Properties>
</file>